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" windowWidth="15330" windowHeight="8325" tabRatio="607" activeTab="0"/>
  </bookViews>
  <sheets>
    <sheet name="Social" sheetId="1" r:id="rId1"/>
  </sheets>
  <definedNames>
    <definedName name="wrn.utfall." hidden="1">{#N/A,#N/A,FALSE,"TEKNISKA";#N/A,#N/A,FALSE,"C-k?k";#N/A,#N/A,FALSE,"Bj?rken";#N/A,#N/A,FALSE,"Staben"}</definedName>
  </definedNames>
  <calcPr fullCalcOnLoad="1"/>
</workbook>
</file>

<file path=xl/sharedStrings.xml><?xml version="1.0" encoding="utf-8"?>
<sst xmlns="http://schemas.openxmlformats.org/spreadsheetml/2006/main" count="73" uniqueCount="21">
  <si>
    <t>Budget</t>
  </si>
  <si>
    <t>Utfall</t>
  </si>
  <si>
    <t>Diff</t>
  </si>
  <si>
    <t>Prognos</t>
  </si>
  <si>
    <t>Kostnader</t>
  </si>
  <si>
    <t>Intäkter</t>
  </si>
  <si>
    <t>Netto</t>
  </si>
  <si>
    <t>Kommentar till årsprognos:</t>
  </si>
  <si>
    <t>Planerade eller vidtagna åtgärder för att undvika prognostiserat underskott:</t>
  </si>
  <si>
    <t>Viktiga händelser, kvalitetsarbete, måluppfyllelse</t>
  </si>
  <si>
    <t>SAMMANLAGT</t>
  </si>
  <si>
    <t>Förvaltningsgemensamt</t>
  </si>
  <si>
    <t>SOCIALNÄMNDEN</t>
  </si>
  <si>
    <t>Individ- och familjeomsorg</t>
  </si>
  <si>
    <t>Äldreomsorg</t>
  </si>
  <si>
    <t>Omsorg om funktionshindrade</t>
  </si>
  <si>
    <t xml:space="preserve">Kommentar till periodutfall: </t>
  </si>
  <si>
    <t>Underskottet för perioden härrör huvudsakligen från äldreomsorgen. Kommenteras nedan.</t>
  </si>
  <si>
    <t xml:space="preserve">Årsprognosen visar ett nettounderskott på minus 15,6 miljoner varav 15,4 miljoner återfinns inom äldreomsorgen och 2,7 miljoner för försörjningsstöd inom individ- och familjeomsorg. Underskottet inom äldreomsorgen beror på att antalet brukare ökat betydligt mer än vad som angivits i budget. Inom omsorg om funktionshindrade finns en osäker fordran (uppbokad intäkt) på ca 3 miljoner hos försäkringskassan. </t>
  </si>
  <si>
    <t>2010 okt</t>
  </si>
  <si>
    <t>Inom äldreomsorgen pågår ett utvecklingsarbete för att möta behoven. Beträffande försörjningsstödet kan antalet nytillkommande hushåll för utförsäkrade och arbetslösa förhoppningsvis minska genom samordningsförbundet, KomAn projektet och andra åtgärder i nära samverkan med försäkringskassan, arbetsförmedlingen och landstinget.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</si>
</sst>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\-#,##0"/>
    <numFmt numFmtId="165" formatCode="#,##0&quot;          &quot;"/>
    <numFmt numFmtId="166" formatCode="#,##0&quot;    &quot;"/>
    <numFmt numFmtId="167" formatCode="#,##0&quot;    &quot;;[Red]\-#,##0&quot;    &quot;"/>
    <numFmt numFmtId="168" formatCode="#,##0&quot; tkr&quot;"/>
    <numFmt numFmtId="169" formatCode="#,##0&quot;  &quot;;[Red]\-#,##0&quot;  &quot;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_-* #,##0.0\ _k_r_-;\-* #,##0.0\ _k_r_-;_-* &quot;-&quot;??\ _k_r_-;_-@_-"/>
    <numFmt numFmtId="175" formatCode="_-* #,##0\ _k_r_-;\-* #,##0\ _k_r_-;_-* &quot;-&quot;??\ _k_r_-;_-@_-"/>
    <numFmt numFmtId="176" formatCode="#,##0,&quot; tkr&quot;"/>
    <numFmt numFmtId="177" formatCode="0.0"/>
    <numFmt numFmtId="178" formatCode="###,###,###,##0.0"/>
    <numFmt numFmtId="179" formatCode="#,##0.0"/>
    <numFmt numFmtId="180" formatCode="#,##0.000,&quot; tkr&quot;"/>
    <numFmt numFmtId="181" formatCode="#,##0.0&quot;    &quot;;[Red]\-#,##0.0&quot;    &quot;"/>
    <numFmt numFmtId="182" formatCode="#,##0&quot;       &quot;"/>
    <numFmt numFmtId="183" formatCode="#,##0&quot;      &quot;;[Red]\-#,##0&quot;      &quot;"/>
    <numFmt numFmtId="184" formatCode="#,##0&quot; &quot;"/>
    <numFmt numFmtId="185" formatCode="[$-41D]&quot;den &quot;d\ mmmm\ yyyy"/>
    <numFmt numFmtId="186" formatCode="[$-41D]mmmm\ yy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Garamond"/>
      <family val="1"/>
    </font>
    <font>
      <b/>
      <sz val="16"/>
      <color indexed="18"/>
      <name val="Garamond"/>
      <family val="1"/>
    </font>
    <font>
      <sz val="12"/>
      <name val="Garamond"/>
      <family val="1"/>
    </font>
    <font>
      <b/>
      <sz val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7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  <xf numFmtId="3" fontId="6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6" fillId="2" borderId="0" xfId="17" applyNumberFormat="1" applyFont="1" applyFill="1" applyBorder="1">
      <alignment/>
      <protection/>
    </xf>
    <xf numFmtId="3" fontId="7" fillId="2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2" borderId="13" xfId="17" applyNumberFormat="1" applyFont="1" applyFill="1" applyBorder="1">
      <alignment/>
      <protection/>
    </xf>
    <xf numFmtId="3" fontId="6" fillId="2" borderId="14" xfId="0" applyNumberFormat="1" applyFont="1" applyFill="1" applyBorder="1" applyAlignment="1">
      <alignment/>
    </xf>
    <xf numFmtId="1" fontId="4" fillId="2" borderId="0" xfId="0" applyNumberFormat="1" applyFont="1" applyFill="1" applyAlignment="1">
      <alignment horizontal="right"/>
    </xf>
    <xf numFmtId="1" fontId="7" fillId="2" borderId="7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2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2" borderId="15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6" xfId="0" applyFill="1" applyBorder="1" applyAlignment="1">
      <alignment vertical="top" wrapText="1"/>
    </xf>
    <xf numFmtId="3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7" fillId="2" borderId="16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3" fontId="5" fillId="2" borderId="0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Hyperlink" xfId="16"/>
    <cellStyle name="Normal_MALL MÅN UPPF 2003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609600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58864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7" sqref="A17:G17"/>
    </sheetView>
  </sheetViews>
  <sheetFormatPr defaultColWidth="9.140625" defaultRowHeight="12.75"/>
  <cols>
    <col min="1" max="1" width="21.7109375" style="2" customWidth="1"/>
    <col min="2" max="2" width="12.140625" style="2" customWidth="1"/>
    <col min="3" max="3" width="11.28125" style="2" customWidth="1"/>
    <col min="4" max="4" width="10.57421875" style="2" customWidth="1"/>
    <col min="5" max="5" width="11.8515625" style="2" customWidth="1"/>
    <col min="6" max="6" width="11.7109375" style="2" customWidth="1"/>
    <col min="7" max="7" width="9.28125" style="2" customWidth="1"/>
    <col min="8" max="8" width="9.00390625" style="0" customWidth="1"/>
  </cols>
  <sheetData>
    <row r="1" spans="1:7" ht="21">
      <c r="A1" s="42" t="s">
        <v>12</v>
      </c>
      <c r="B1" s="42"/>
      <c r="C1" s="42"/>
      <c r="D1" s="42"/>
      <c r="E1" s="42"/>
      <c r="F1" s="42"/>
      <c r="G1" s="42"/>
    </row>
    <row r="2" ht="16.5" thickBot="1"/>
    <row r="3" spans="1:7" ht="15.75">
      <c r="A3" s="3" t="s">
        <v>10</v>
      </c>
      <c r="B3" s="4" t="s">
        <v>0</v>
      </c>
      <c r="C3" s="5" t="s">
        <v>1</v>
      </c>
      <c r="D3" s="5" t="s">
        <v>2</v>
      </c>
      <c r="E3" s="33" t="s">
        <v>0</v>
      </c>
      <c r="F3" s="5" t="s">
        <v>3</v>
      </c>
      <c r="G3" s="7" t="s">
        <v>2</v>
      </c>
    </row>
    <row r="4" spans="1:7" s="25" customFormat="1" ht="15.75">
      <c r="A4" s="23"/>
      <c r="B4" s="36" t="s">
        <v>19</v>
      </c>
      <c r="C4" s="37" t="s">
        <v>19</v>
      </c>
      <c r="D4" s="38" t="s">
        <v>19</v>
      </c>
      <c r="E4" s="1">
        <v>2010</v>
      </c>
      <c r="F4" s="1">
        <f>E4</f>
        <v>2010</v>
      </c>
      <c r="G4" s="24">
        <f>E4</f>
        <v>2010</v>
      </c>
    </row>
    <row r="5" spans="1:9" ht="15.75">
      <c r="A5" s="8" t="s">
        <v>4</v>
      </c>
      <c r="B5" s="9">
        <f>SUM(B37+B43+B49+B55)</f>
        <v>532187</v>
      </c>
      <c r="C5" s="10">
        <f>SUM(C37+C43+C49+C55)</f>
        <v>554508</v>
      </c>
      <c r="D5" s="10">
        <f>SUM(D37+D43+D49+D55)</f>
        <v>-22320.999999999996</v>
      </c>
      <c r="E5" s="34">
        <f>SUM(E37+E43+E49+E55)</f>
        <v>638624.4</v>
      </c>
      <c r="F5" s="10">
        <f>SUM(F37+F43+F49+F55)</f>
        <v>669223.2</v>
      </c>
      <c r="G5" s="12">
        <f>SUM(E5-F5)</f>
        <v>-30598.79999999993</v>
      </c>
      <c r="I5" s="31"/>
    </row>
    <row r="6" spans="1:7" ht="15.75">
      <c r="A6" s="8" t="s">
        <v>5</v>
      </c>
      <c r="B6" s="9">
        <f>SUM(B38+B44+B50+B56)</f>
        <v>100778.58333333334</v>
      </c>
      <c r="C6" s="10">
        <f>SUM(C38+C44+C50+C56)</f>
        <v>115281</v>
      </c>
      <c r="D6" s="10">
        <f>+C6-B6</f>
        <v>14502.416666666657</v>
      </c>
      <c r="E6" s="34">
        <f>SUM(E38+E44+E50+E56)</f>
        <v>120934.3</v>
      </c>
      <c r="F6" s="10">
        <f>SUM(F38+F44+F50+F56)</f>
        <v>135932.5</v>
      </c>
      <c r="G6" s="12">
        <f>SUM(F6-E6)</f>
        <v>14998.199999999997</v>
      </c>
    </row>
    <row r="7" spans="1:7" ht="16.5" thickBot="1">
      <c r="A7" s="8" t="s">
        <v>6</v>
      </c>
      <c r="B7" s="13">
        <f>B5-B6</f>
        <v>431408.4166666666</v>
      </c>
      <c r="C7" s="14">
        <f>C5-C6</f>
        <v>439227</v>
      </c>
      <c r="D7" s="14">
        <f>SUM(D5:D6)</f>
        <v>-7818.583333333339</v>
      </c>
      <c r="E7" s="35">
        <f>E5-E6</f>
        <v>517690.10000000003</v>
      </c>
      <c r="F7" s="14">
        <f>F5-F6</f>
        <v>533290.7</v>
      </c>
      <c r="G7" s="16">
        <f>SUM(G5:G6)+1</f>
        <v>-15599.599999999933</v>
      </c>
    </row>
    <row r="8" spans="1:7" ht="15.75">
      <c r="A8" s="17"/>
      <c r="B8" s="18"/>
      <c r="C8" s="18"/>
      <c r="D8" s="18"/>
      <c r="E8" s="18"/>
      <c r="F8" s="18"/>
      <c r="G8" s="18"/>
    </row>
    <row r="9" spans="1:7" ht="15.75">
      <c r="A9" s="17"/>
      <c r="B9" s="18"/>
      <c r="D9" s="18"/>
      <c r="E9" s="18"/>
      <c r="F9" s="18"/>
      <c r="G9" s="18"/>
    </row>
    <row r="10" spans="1:7" ht="15.75">
      <c r="A10" s="19" t="s">
        <v>16</v>
      </c>
      <c r="B10" s="20"/>
      <c r="C10" s="21"/>
      <c r="D10" s="20"/>
      <c r="E10" s="20"/>
      <c r="F10" s="20"/>
      <c r="G10" s="22"/>
    </row>
    <row r="11" spans="1:7" ht="53.25" customHeight="1">
      <c r="A11" s="39" t="s">
        <v>17</v>
      </c>
      <c r="B11" s="40"/>
      <c r="C11" s="40"/>
      <c r="D11" s="40"/>
      <c r="E11" s="40"/>
      <c r="F11" s="40"/>
      <c r="G11" s="41"/>
    </row>
    <row r="13" spans="1:7" ht="15.75">
      <c r="A13" s="19" t="s">
        <v>7</v>
      </c>
      <c r="B13" s="20"/>
      <c r="C13" s="20"/>
      <c r="D13" s="20"/>
      <c r="E13" s="20"/>
      <c r="F13" s="20"/>
      <c r="G13" s="22"/>
    </row>
    <row r="14" spans="1:7" ht="114" customHeight="1">
      <c r="A14" s="39" t="s">
        <v>18</v>
      </c>
      <c r="B14" s="40"/>
      <c r="C14" s="40"/>
      <c r="D14" s="40"/>
      <c r="E14" s="40"/>
      <c r="F14" s="40"/>
      <c r="G14" s="41"/>
    </row>
    <row r="15" spans="1:7" ht="15.75" customHeight="1">
      <c r="A15" s="28"/>
      <c r="B15" s="29"/>
      <c r="C15" s="29"/>
      <c r="D15" s="29"/>
      <c r="E15" s="29"/>
      <c r="F15" s="29"/>
      <c r="G15" s="30"/>
    </row>
    <row r="16" spans="1:7" ht="15.75">
      <c r="A16" s="19" t="s">
        <v>8</v>
      </c>
      <c r="B16" s="20"/>
      <c r="C16" s="20"/>
      <c r="D16" s="20"/>
      <c r="E16" s="20"/>
      <c r="F16" s="20"/>
      <c r="G16" s="22"/>
    </row>
    <row r="17" spans="1:7" ht="81" customHeight="1">
      <c r="A17" s="39" t="s">
        <v>20</v>
      </c>
      <c r="B17" s="40"/>
      <c r="C17" s="40"/>
      <c r="D17" s="40"/>
      <c r="E17" s="40"/>
      <c r="F17" s="40"/>
      <c r="G17" s="41"/>
    </row>
    <row r="19" spans="1:7" ht="15.75">
      <c r="A19" s="19" t="s">
        <v>9</v>
      </c>
      <c r="B19" s="20"/>
      <c r="C19" s="20"/>
      <c r="D19" s="20"/>
      <c r="E19" s="20"/>
      <c r="F19" s="20"/>
      <c r="G19" s="22"/>
    </row>
    <row r="20" spans="1:7" ht="54.75" customHeight="1">
      <c r="A20" s="39"/>
      <c r="B20" s="40"/>
      <c r="C20" s="40"/>
      <c r="D20" s="40"/>
      <c r="E20" s="40"/>
      <c r="F20" s="40"/>
      <c r="G20" s="41"/>
    </row>
    <row r="34" ht="16.5" thickBot="1"/>
    <row r="35" spans="1:7" ht="15.75">
      <c r="A35" s="8" t="s">
        <v>11</v>
      </c>
      <c r="B35" s="4" t="s">
        <v>0</v>
      </c>
      <c r="C35" s="5" t="s">
        <v>1</v>
      </c>
      <c r="D35" s="6" t="s">
        <v>2</v>
      </c>
      <c r="E35" s="5" t="s">
        <v>0</v>
      </c>
      <c r="F35" s="5" t="s">
        <v>3</v>
      </c>
      <c r="G35" s="7" t="s">
        <v>2</v>
      </c>
    </row>
    <row r="36" spans="1:7" s="27" customFormat="1" ht="15.75">
      <c r="A36" s="26"/>
      <c r="B36" s="36" t="s">
        <v>19</v>
      </c>
      <c r="C36" s="37" t="s">
        <v>19</v>
      </c>
      <c r="D36" s="38" t="s">
        <v>19</v>
      </c>
      <c r="E36" s="1">
        <f>E4</f>
        <v>2010</v>
      </c>
      <c r="F36" s="1">
        <f>F4</f>
        <v>2010</v>
      </c>
      <c r="G36" s="24">
        <f>G4</f>
        <v>2010</v>
      </c>
    </row>
    <row r="37" spans="1:7" ht="15.75">
      <c r="A37" s="8" t="s">
        <v>4</v>
      </c>
      <c r="B37" s="9">
        <f>+E37/12*10</f>
        <v>26325</v>
      </c>
      <c r="C37" s="10">
        <v>22078.8</v>
      </c>
      <c r="D37" s="11">
        <f>-C37+B37</f>
        <v>4246.200000000001</v>
      </c>
      <c r="E37" s="10">
        <v>31590</v>
      </c>
      <c r="F37" s="10">
        <f>26257.2+399+200+1800+500</f>
        <v>29156.2</v>
      </c>
      <c r="G37" s="12">
        <f>-F37+E37</f>
        <v>2433.7999999999993</v>
      </c>
    </row>
    <row r="38" spans="1:7" ht="15.75">
      <c r="A38" s="8" t="s">
        <v>5</v>
      </c>
      <c r="B38" s="9">
        <f>+E38/12*10</f>
        <v>801.6666666666667</v>
      </c>
      <c r="C38" s="10">
        <v>831.4</v>
      </c>
      <c r="D38" s="11">
        <f>+C38-B38</f>
        <v>29.733333333333235</v>
      </c>
      <c r="E38" s="10">
        <v>962</v>
      </c>
      <c r="F38" s="10">
        <f>1027.7</f>
        <v>1027.7</v>
      </c>
      <c r="G38" s="12">
        <f>-E38+F38</f>
        <v>65.70000000000005</v>
      </c>
    </row>
    <row r="39" spans="1:10" ht="16.5" thickBot="1">
      <c r="A39" s="8" t="s">
        <v>6</v>
      </c>
      <c r="B39" s="13">
        <f>-B38+B37</f>
        <v>25523.333333333332</v>
      </c>
      <c r="C39" s="14">
        <f>-C38+C37</f>
        <v>21247.399999999998</v>
      </c>
      <c r="D39" s="15">
        <f>D38+D37</f>
        <v>4275.933333333334</v>
      </c>
      <c r="E39" s="14">
        <f>-E38+E37</f>
        <v>30628</v>
      </c>
      <c r="F39" s="14">
        <f>-F38+F37</f>
        <v>28128.5</v>
      </c>
      <c r="G39" s="16">
        <f>+G38+G37</f>
        <v>2499.499999999999</v>
      </c>
      <c r="I39" s="31"/>
      <c r="J39" s="31"/>
    </row>
    <row r="40" spans="1:7" ht="16.5" thickBot="1">
      <c r="A40" s="17"/>
      <c r="B40" s="18"/>
      <c r="C40" s="18"/>
      <c r="D40" s="18"/>
      <c r="E40" s="18"/>
      <c r="F40" s="18"/>
      <c r="G40" s="18"/>
    </row>
    <row r="41" spans="1:7" ht="15.75">
      <c r="A41" s="8" t="s">
        <v>13</v>
      </c>
      <c r="B41" s="4" t="s">
        <v>0</v>
      </c>
      <c r="C41" s="5" t="s">
        <v>1</v>
      </c>
      <c r="D41" s="6" t="s">
        <v>2</v>
      </c>
      <c r="E41" s="5" t="s">
        <v>0</v>
      </c>
      <c r="F41" s="5" t="s">
        <v>3</v>
      </c>
      <c r="G41" s="7" t="s">
        <v>2</v>
      </c>
    </row>
    <row r="42" spans="1:8" s="25" customFormat="1" ht="15.75">
      <c r="A42" s="23"/>
      <c r="B42" s="36" t="s">
        <v>19</v>
      </c>
      <c r="C42" s="37" t="s">
        <v>19</v>
      </c>
      <c r="D42" s="38" t="s">
        <v>19</v>
      </c>
      <c r="E42" s="1">
        <v>2010</v>
      </c>
      <c r="F42" s="1">
        <v>2010</v>
      </c>
      <c r="G42" s="24">
        <v>2010</v>
      </c>
      <c r="H42"/>
    </row>
    <row r="43" spans="1:7" ht="15.75">
      <c r="A43" s="8" t="s">
        <v>4</v>
      </c>
      <c r="B43" s="9">
        <f>+E43/12*10</f>
        <v>127234.49999999999</v>
      </c>
      <c r="C43" s="10">
        <v>134560.5</v>
      </c>
      <c r="D43" s="11">
        <f>-C43+B43</f>
        <v>-7326.000000000015</v>
      </c>
      <c r="E43" s="10">
        <v>152681.4</v>
      </c>
      <c r="F43" s="10">
        <f>160509.1+1888+200</f>
        <v>162597.1</v>
      </c>
      <c r="G43" s="12">
        <f>-F43+E43</f>
        <v>-9915.700000000012</v>
      </c>
    </row>
    <row r="44" spans="1:7" ht="15.75">
      <c r="A44" s="8" t="s">
        <v>5</v>
      </c>
      <c r="B44" s="9">
        <f>+E44/12*10</f>
        <v>16155.249999999998</v>
      </c>
      <c r="C44" s="10">
        <v>23070.2</v>
      </c>
      <c r="D44" s="11">
        <f>C44-B44</f>
        <v>6914.950000000003</v>
      </c>
      <c r="E44" s="10">
        <v>19386.3</v>
      </c>
      <c r="F44" s="10">
        <v>26602</v>
      </c>
      <c r="G44" s="12">
        <f>-E44+F44</f>
        <v>7215.700000000001</v>
      </c>
    </row>
    <row r="45" spans="1:7" ht="16.5" thickBot="1">
      <c r="A45" s="8" t="s">
        <v>6</v>
      </c>
      <c r="B45" s="13">
        <f>-B44+B43</f>
        <v>111079.24999999999</v>
      </c>
      <c r="C45" s="14">
        <f>-C44+C43</f>
        <v>111490.3</v>
      </c>
      <c r="D45" s="15">
        <f>D44+D43</f>
        <v>-411.050000000012</v>
      </c>
      <c r="E45" s="14">
        <f>-E44+E43</f>
        <v>133295.1</v>
      </c>
      <c r="F45" s="14">
        <f>-F44+F43</f>
        <v>135995.1</v>
      </c>
      <c r="G45" s="16">
        <f>+G44+G43</f>
        <v>-2700.000000000011</v>
      </c>
    </row>
    <row r="46" spans="1:7" ht="16.5" thickBot="1">
      <c r="A46" s="17"/>
      <c r="B46" s="18"/>
      <c r="C46" s="18"/>
      <c r="D46" s="18"/>
      <c r="E46" s="18"/>
      <c r="F46" s="18"/>
      <c r="G46" s="18"/>
    </row>
    <row r="47" spans="1:7" ht="15.75">
      <c r="A47" s="8" t="s">
        <v>14</v>
      </c>
      <c r="B47" s="4" t="s">
        <v>0</v>
      </c>
      <c r="C47" s="5" t="s">
        <v>1</v>
      </c>
      <c r="D47" s="6" t="s">
        <v>2</v>
      </c>
      <c r="E47" s="5" t="s">
        <v>0</v>
      </c>
      <c r="F47" s="5" t="s">
        <v>3</v>
      </c>
      <c r="G47" s="7" t="s">
        <v>2</v>
      </c>
    </row>
    <row r="48" spans="1:8" s="25" customFormat="1" ht="15.75">
      <c r="A48" s="23"/>
      <c r="B48" s="36" t="s">
        <v>19</v>
      </c>
      <c r="C48" s="37" t="s">
        <v>19</v>
      </c>
      <c r="D48" s="38" t="s">
        <v>19</v>
      </c>
      <c r="E48" s="1">
        <v>2010</v>
      </c>
      <c r="F48" s="1">
        <v>2010</v>
      </c>
      <c r="G48" s="24">
        <v>2010</v>
      </c>
      <c r="H48"/>
    </row>
    <row r="49" spans="1:9" ht="15.75">
      <c r="A49" s="8" t="s">
        <v>4</v>
      </c>
      <c r="B49" s="9">
        <f>(+E49/12*10)</f>
        <v>190057.5</v>
      </c>
      <c r="C49" s="10">
        <v>210058.9</v>
      </c>
      <c r="D49" s="11">
        <f>-C49+B49</f>
        <v>-20001.399999999994</v>
      </c>
      <c r="E49" s="10">
        <f>4000+224069</f>
        <v>228069</v>
      </c>
      <c r="F49" s="10">
        <f>253176.9-531</f>
        <v>252645.9</v>
      </c>
      <c r="G49" s="12">
        <f>-F49+E49</f>
        <v>-24576.899999999994</v>
      </c>
      <c r="H49" s="31"/>
      <c r="I49" s="31"/>
    </row>
    <row r="50" spans="1:7" ht="15.75">
      <c r="A50" s="8" t="s">
        <v>5</v>
      </c>
      <c r="B50" s="9">
        <f>+E50/12*10</f>
        <v>25665</v>
      </c>
      <c r="C50" s="10">
        <v>33270</v>
      </c>
      <c r="D50" s="11">
        <f>C50-B50</f>
        <v>7605</v>
      </c>
      <c r="E50" s="10">
        <v>30798</v>
      </c>
      <c r="F50" s="10">
        <v>39974.8</v>
      </c>
      <c r="G50" s="12">
        <f>-E50+F50</f>
        <v>9176.800000000003</v>
      </c>
    </row>
    <row r="51" spans="1:12" ht="16.5" thickBot="1">
      <c r="A51" s="8" t="s">
        <v>6</v>
      </c>
      <c r="B51" s="13">
        <f>-B50+B49</f>
        <v>164392.5</v>
      </c>
      <c r="C51" s="14">
        <f>-C50+C49</f>
        <v>176788.9</v>
      </c>
      <c r="D51" s="15">
        <f>D50+D49</f>
        <v>-12396.399999999994</v>
      </c>
      <c r="E51" s="14">
        <f>-E50+E49</f>
        <v>197271</v>
      </c>
      <c r="F51" s="14">
        <f>-F50+F49</f>
        <v>212671.09999999998</v>
      </c>
      <c r="G51" s="16">
        <f>+G50+G49</f>
        <v>-15400.099999999991</v>
      </c>
      <c r="I51" s="32"/>
      <c r="K51" s="31"/>
      <c r="L51" s="32"/>
    </row>
    <row r="52" spans="1:7" ht="16.5" thickBot="1">
      <c r="A52" s="17"/>
      <c r="B52" s="18"/>
      <c r="C52" s="18"/>
      <c r="D52" s="18"/>
      <c r="E52" s="18"/>
      <c r="F52" s="18"/>
      <c r="G52" s="18"/>
    </row>
    <row r="53" spans="1:11" ht="15.75">
      <c r="A53" s="8" t="s">
        <v>15</v>
      </c>
      <c r="B53" s="4" t="s">
        <v>0</v>
      </c>
      <c r="C53" s="5" t="s">
        <v>1</v>
      </c>
      <c r="D53" s="6" t="s">
        <v>2</v>
      </c>
      <c r="E53" s="5" t="s">
        <v>0</v>
      </c>
      <c r="F53" s="5" t="s">
        <v>3</v>
      </c>
      <c r="G53" s="7" t="s">
        <v>2</v>
      </c>
      <c r="K53" s="31"/>
    </row>
    <row r="54" spans="1:8" s="25" customFormat="1" ht="15.75">
      <c r="A54" s="23"/>
      <c r="B54" s="36" t="s">
        <v>19</v>
      </c>
      <c r="C54" s="37" t="s">
        <v>19</v>
      </c>
      <c r="D54" s="38" t="s">
        <v>19</v>
      </c>
      <c r="E54" s="1">
        <v>2010</v>
      </c>
      <c r="F54" s="1">
        <v>2010</v>
      </c>
      <c r="G54" s="24">
        <v>2010</v>
      </c>
      <c r="H54"/>
    </row>
    <row r="55" spans="1:7" ht="15.75">
      <c r="A55" s="8" t="s">
        <v>4</v>
      </c>
      <c r="B55" s="9">
        <f>+E55/12*10</f>
        <v>188570</v>
      </c>
      <c r="C55" s="10">
        <v>187809.8</v>
      </c>
      <c r="D55" s="11">
        <f>-C55+B55</f>
        <v>760.2000000000116</v>
      </c>
      <c r="E55" s="10">
        <v>226284</v>
      </c>
      <c r="F55" s="10">
        <f>224988+1836-2000</f>
        <v>224824</v>
      </c>
      <c r="G55" s="12">
        <f>-F55+E55</f>
        <v>1460</v>
      </c>
    </row>
    <row r="56" spans="1:7" ht="15.75">
      <c r="A56" s="8" t="s">
        <v>5</v>
      </c>
      <c r="B56" s="9">
        <f>+E56/12*10</f>
        <v>58156.66666666667</v>
      </c>
      <c r="C56" s="10">
        <v>58109.4</v>
      </c>
      <c r="D56" s="11">
        <f>C56-B56</f>
        <v>-47.26666666667006</v>
      </c>
      <c r="E56" s="10">
        <v>69788</v>
      </c>
      <c r="F56" s="10">
        <v>68328</v>
      </c>
      <c r="G56" s="12">
        <f>-E56+F56</f>
        <v>-1460</v>
      </c>
    </row>
    <row r="57" spans="1:7" ht="16.5" thickBot="1">
      <c r="A57" s="8" t="s">
        <v>6</v>
      </c>
      <c r="B57" s="13">
        <f>-B56+B55</f>
        <v>130413.33333333333</v>
      </c>
      <c r="C57" s="14">
        <f>-C56+C55</f>
        <v>129700.4</v>
      </c>
      <c r="D57" s="15">
        <f>D56+D55</f>
        <v>712.9333333333416</v>
      </c>
      <c r="E57" s="14">
        <f>-E56+E55</f>
        <v>156496</v>
      </c>
      <c r="F57" s="14">
        <f>-F56+F55</f>
        <v>156496</v>
      </c>
      <c r="G57" s="16">
        <f>+G56+G55</f>
        <v>0</v>
      </c>
    </row>
    <row r="58" spans="1:7" ht="15.75">
      <c r="A58" s="17"/>
      <c r="B58" s="18"/>
      <c r="C58" s="18"/>
      <c r="D58" s="18"/>
      <c r="E58" s="18"/>
      <c r="F58" s="18"/>
      <c r="G58" s="18"/>
    </row>
  </sheetData>
  <mergeCells count="5">
    <mergeCell ref="A20:G20"/>
    <mergeCell ref="A1:G1"/>
    <mergeCell ref="A11:G11"/>
    <mergeCell ref="A14:G14"/>
    <mergeCell ref="A17:G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Tyresö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Tyresö kommun</dc:creator>
  <cp:keywords/>
  <dc:description/>
  <cp:lastModifiedBy>AnLi0323</cp:lastModifiedBy>
  <cp:lastPrinted>2010-11-15T09:33:58Z</cp:lastPrinted>
  <dcterms:created xsi:type="dcterms:W3CDTF">2003-03-18T09:21:02Z</dcterms:created>
  <dcterms:modified xsi:type="dcterms:W3CDTF">2010-11-16T09:51:51Z</dcterms:modified>
  <cp:category/>
  <cp:version/>
  <cp:contentType/>
  <cp:contentStatus/>
</cp:coreProperties>
</file>