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11340" windowHeight="6555" activeTab="0"/>
  </bookViews>
  <sheets>
    <sheet name="B o U" sheetId="1" r:id="rId1"/>
  </sheets>
  <definedNames/>
  <calcPr fullCalcOnLoad="1"/>
</workbook>
</file>

<file path=xl/sharedStrings.xml><?xml version="1.0" encoding="utf-8"?>
<sst xmlns="http://schemas.openxmlformats.org/spreadsheetml/2006/main" count="76" uniqueCount="24">
  <si>
    <t>Budget</t>
  </si>
  <si>
    <t>Utfall</t>
  </si>
  <si>
    <t>Diff</t>
  </si>
  <si>
    <t>Prognos</t>
  </si>
  <si>
    <t>Kostnader</t>
  </si>
  <si>
    <t>Intäkter</t>
  </si>
  <si>
    <t>Netto</t>
  </si>
  <si>
    <t>SAMMANLAGT</t>
  </si>
  <si>
    <t>Kommentar till periodutfall:</t>
  </si>
  <si>
    <t>Kommentar till årsprognos:</t>
  </si>
  <si>
    <t>Planerade eller vidtagna åtgärder för att undvika prognostiserat underskott:</t>
  </si>
  <si>
    <t>Viktiga händelser, kvalitetsarbete, måluppfyllelse</t>
  </si>
  <si>
    <t>BARN- OCH UTBILDNINGSNÄMNDEN</t>
  </si>
  <si>
    <t>Förvaltningsgemensamt</t>
  </si>
  <si>
    <t>Förskola</t>
  </si>
  <si>
    <t>Grundskola</t>
  </si>
  <si>
    <t>Särskola</t>
  </si>
  <si>
    <t>Fritidsgårdar</t>
  </si>
  <si>
    <t>jan-sept</t>
  </si>
  <si>
    <t xml:space="preserve">Förvaltningen prognostiserar ett nollresultat för helåret 2010. </t>
  </si>
  <si>
    <t>Förvaltningens resultat januari t.o.m. septemberuppgår till ca 15,7 mnkr. Förvaltningens ramar har justerats med tilläggsbudgeten på 9 mnkr som bidrar till det högre resultatet för perioden. Tilläggsbudgeten har fördelats på samtliga anslag förutom Fritidsgårdar, med den största delen till Grundskolan. Förvaltningen avser använda tilläggsbudgeten till teknikutveckling, socioekonomisk ersättning och förskolan. I september utbetalades delar av tilläggsbudgeten vilket bör påverka resultatet de kommande månaderna. För perioden noteras 7,7 mnkr i högre intäkter än budgeterat  bl.a. i form av interkomunal ersättning (IKE), moms samt obudgeterade statsbidrag. Kostnaden för skolbarnomsorgen (SBO) är något högre än budgeterat, då fler elever än väntat nyttjar SBO.</t>
  </si>
  <si>
    <t>§ 59 Bilaga 1</t>
  </si>
  <si>
    <t xml:space="preserve">I planeringen för Budget 2010 ingick en återbetalning från resultatenheterna på 4,8 mnkr. Detta resonemang byggde på att resultatenheterna skulle redovisa ett underskott för 2009. Resultatenheterna redovisade istället ett överskott för 2009, därmed kan denna återbetalning ej ske. Istället har enheterna möjlighet att använda innarbetade överskott motsvarande ca 5 mnkr, det är ännu osäkert hur enheterna kommer att nyttja sina överskott under 2010. I denna prognos räknar vi med att enheterna tar ut sina inarbetade överskott. De obudgeterade intäkterna bedöms väga upp enheternas uttag av tidigare inarbetade överskott. Strand och Nybodaberg kommer att betala av på sina skulder under året. Forellskolan fortsätter med anpassningar under året och bedöms inte betala av på tidigare års underskott under 2010. Helårsprognosen för Forellskolan väntas bli -300 tkr, inkl. omställningskostnader i samband med stängningen av Nyboda skola. Antal barn i förskolan bedöms bli något lägre än budgeterat medan grundskolan väntas få högre kostnader för SBO och friskolor. Särskolan har högre intäkter än väntat, i dagsläget är det osäkert om </t>
  </si>
  <si>
    <t>kostnaderna kommer att öka i samma omfattning</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</si>
</sst>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quot;"/>
    <numFmt numFmtId="165" formatCode="#,##0&quot;       &quot;"/>
    <numFmt numFmtId="166" formatCode="#,##0&quot;   &quot;"/>
    <numFmt numFmtId="167" formatCode="#,##0&quot; &quot;"/>
    <numFmt numFmtId="168" formatCode="#,##0&quot;  &quot;"/>
    <numFmt numFmtId="169" formatCode="#,##0.0"/>
    <numFmt numFmtId="170" formatCode="###,###,###,##0.0"/>
    <numFmt numFmtId="171" formatCode="0.0"/>
  </numFmts>
  <fonts count="9">
    <font>
      <sz val="10"/>
      <name val="Arial"/>
      <family val="0"/>
    </font>
    <font>
      <sz val="8"/>
      <name val="Arial"/>
      <family val="0"/>
    </font>
    <font>
      <u val="single"/>
      <sz val="10"/>
      <color indexed="12"/>
      <name val="Arial"/>
      <family val="0"/>
    </font>
    <font>
      <u val="single"/>
      <sz val="10"/>
      <color indexed="20"/>
      <name val="Arial"/>
      <family val="0"/>
    </font>
    <font>
      <b/>
      <sz val="16"/>
      <color indexed="18"/>
      <name val="Garamond"/>
      <family val="1"/>
    </font>
    <font>
      <sz val="12"/>
      <name val="Garamond"/>
      <family val="1"/>
    </font>
    <font>
      <b/>
      <sz val="12"/>
      <name val="Garamond"/>
      <family val="1"/>
    </font>
    <font>
      <b/>
      <sz val="10"/>
      <name val="Garamond"/>
      <family val="1"/>
    </font>
    <font>
      <sz val="12"/>
      <color indexed="9"/>
      <name val="Garamond"/>
      <family val="1"/>
    </font>
  </fonts>
  <fills count="3">
    <fill>
      <patternFill/>
    </fill>
    <fill>
      <patternFill patternType="gray125"/>
    </fill>
    <fill>
      <patternFill patternType="solid">
        <fgColor indexed="9"/>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3" fontId="5" fillId="2" borderId="0" xfId="0" applyNumberFormat="1" applyFont="1" applyFill="1" applyAlignment="1">
      <alignment/>
    </xf>
    <xf numFmtId="3" fontId="6" fillId="2" borderId="0" xfId="0" applyNumberFormat="1" applyFont="1" applyFill="1" applyAlignment="1">
      <alignment horizontal="right"/>
    </xf>
    <xf numFmtId="3" fontId="6" fillId="2" borderId="1"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4" xfId="0" applyNumberFormat="1" applyFont="1" applyFill="1" applyBorder="1" applyAlignment="1">
      <alignment horizontal="right"/>
    </xf>
    <xf numFmtId="1" fontId="7" fillId="2" borderId="0" xfId="0" applyNumberFormat="1" applyFont="1" applyFill="1" applyAlignment="1">
      <alignment horizontal="right"/>
    </xf>
    <xf numFmtId="49" fontId="6" fillId="2" borderId="5" xfId="0" applyNumberFormat="1" applyFont="1" applyFill="1" applyBorder="1" applyAlignment="1">
      <alignment horizontal="right"/>
    </xf>
    <xf numFmtId="1" fontId="6" fillId="2" borderId="0" xfId="0" applyNumberFormat="1" applyFont="1" applyFill="1" applyBorder="1" applyAlignment="1">
      <alignment horizontal="right"/>
    </xf>
    <xf numFmtId="1" fontId="6" fillId="2" borderId="6" xfId="0" applyNumberFormat="1" applyFont="1" applyFill="1" applyBorder="1" applyAlignment="1">
      <alignment horizontal="right"/>
    </xf>
    <xf numFmtId="1" fontId="6" fillId="2" borderId="7" xfId="0" applyNumberFormat="1" applyFont="1" applyFill="1" applyBorder="1" applyAlignment="1">
      <alignment horizontal="right"/>
    </xf>
    <xf numFmtId="3" fontId="7" fillId="2" borderId="0" xfId="0" applyNumberFormat="1" applyFont="1" applyFill="1" applyAlignment="1">
      <alignment horizontal="right"/>
    </xf>
    <xf numFmtId="3" fontId="5" fillId="2" borderId="5" xfId="0" applyNumberFormat="1" applyFont="1" applyFill="1" applyBorder="1" applyAlignment="1">
      <alignment/>
    </xf>
    <xf numFmtId="3" fontId="5" fillId="2" borderId="0" xfId="0" applyNumberFormat="1" applyFont="1" applyFill="1" applyBorder="1" applyAlignment="1">
      <alignment/>
    </xf>
    <xf numFmtId="3" fontId="5" fillId="2" borderId="6" xfId="0" applyNumberFormat="1" applyFont="1" applyFill="1" applyBorder="1" applyAlignment="1">
      <alignment/>
    </xf>
    <xf numFmtId="3" fontId="5" fillId="2" borderId="7" xfId="0" applyNumberFormat="1" applyFont="1" applyFill="1" applyBorder="1" applyAlignment="1">
      <alignment/>
    </xf>
    <xf numFmtId="3" fontId="5" fillId="2" borderId="8" xfId="0" applyNumberFormat="1" applyFont="1" applyFill="1" applyBorder="1" applyAlignment="1">
      <alignment/>
    </xf>
    <xf numFmtId="3" fontId="5" fillId="2" borderId="9" xfId="0" applyNumberFormat="1" applyFont="1" applyFill="1" applyBorder="1" applyAlignment="1">
      <alignment/>
    </xf>
    <xf numFmtId="3" fontId="5" fillId="2" borderId="10" xfId="0" applyNumberFormat="1" applyFont="1" applyFill="1" applyBorder="1" applyAlignment="1">
      <alignment/>
    </xf>
    <xf numFmtId="3" fontId="5" fillId="2" borderId="11" xfId="0" applyNumberFormat="1" applyFont="1" applyFill="1" applyBorder="1" applyAlignment="1">
      <alignment/>
    </xf>
    <xf numFmtId="3" fontId="7" fillId="2" borderId="0" xfId="0" applyNumberFormat="1" applyFont="1" applyFill="1" applyAlignment="1">
      <alignment/>
    </xf>
    <xf numFmtId="3" fontId="5" fillId="2" borderId="0" xfId="17" applyNumberFormat="1" applyFont="1" applyFill="1" applyBorder="1">
      <alignment/>
      <protection/>
    </xf>
    <xf numFmtId="3" fontId="6" fillId="2" borderId="12" xfId="0" applyNumberFormat="1" applyFont="1" applyFill="1" applyBorder="1" applyAlignment="1">
      <alignment/>
    </xf>
    <xf numFmtId="3" fontId="5" fillId="2" borderId="13" xfId="0" applyNumberFormat="1" applyFont="1" applyFill="1" applyBorder="1" applyAlignment="1">
      <alignment/>
    </xf>
    <xf numFmtId="3" fontId="5" fillId="2" borderId="13" xfId="17" applyNumberFormat="1" applyFont="1" applyFill="1" applyBorder="1">
      <alignment/>
      <protection/>
    </xf>
    <xf numFmtId="3" fontId="5" fillId="2" borderId="14" xfId="0" applyNumberFormat="1" applyFont="1" applyFill="1" applyBorder="1" applyAlignment="1">
      <alignment/>
    </xf>
    <xf numFmtId="1" fontId="7" fillId="2" borderId="0" xfId="0" applyNumberFormat="1" applyFont="1" applyFill="1" applyBorder="1" applyAlignment="1">
      <alignment horizontal="right"/>
    </xf>
    <xf numFmtId="3" fontId="8" fillId="2" borderId="0" xfId="0" applyNumberFormat="1" applyFont="1" applyFill="1" applyAlignment="1">
      <alignment/>
    </xf>
    <xf numFmtId="3" fontId="0" fillId="0" borderId="0" xfId="0" applyNumberFormat="1" applyAlignment="1">
      <alignment/>
    </xf>
    <xf numFmtId="0" fontId="0" fillId="2" borderId="15" xfId="0" applyFont="1"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3" fontId="4" fillId="2" borderId="0" xfId="0" applyNumberFormat="1" applyFont="1" applyFill="1" applyBorder="1" applyAlignment="1" applyProtection="1">
      <alignment horizontal="center"/>
      <protection/>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cellXfs>
  <cellStyles count="9">
    <cellStyle name="Normal" xfId="0"/>
    <cellStyle name="Followed Hyperlink" xfId="15"/>
    <cellStyle name="Hyperlink" xfId="16"/>
    <cellStyle name="Normal_MALL MÅN UPPF 2003"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6</xdr:col>
      <xdr:colOff>609600</xdr:colOff>
      <xdr:row>2</xdr:row>
      <xdr:rowOff>0</xdr:rowOff>
    </xdr:to>
    <xdr:sp>
      <xdr:nvSpPr>
        <xdr:cNvPr id="1" name="Rectangle 1"/>
        <xdr:cNvSpPr>
          <a:spLocks/>
        </xdr:cNvSpPr>
      </xdr:nvSpPr>
      <xdr:spPr>
        <a:xfrm>
          <a:off x="9525" y="200025"/>
          <a:ext cx="57816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workbookViewId="0" topLeftCell="A13">
      <selection activeCell="A17" sqref="A17:G17"/>
    </sheetView>
  </sheetViews>
  <sheetFormatPr defaultColWidth="9.140625" defaultRowHeight="12.75"/>
  <cols>
    <col min="1" max="1" width="20.140625" style="1" customWidth="1"/>
    <col min="2" max="2" width="12.140625" style="1" customWidth="1"/>
    <col min="3" max="3" width="11.28125" style="1" customWidth="1"/>
    <col min="4" max="4" width="10.57421875" style="1" customWidth="1"/>
    <col min="5" max="5" width="11.8515625" style="1" customWidth="1"/>
    <col min="6" max="6" width="11.7109375" style="1" customWidth="1"/>
    <col min="7" max="7" width="9.28125" style="1" customWidth="1"/>
  </cols>
  <sheetData>
    <row r="1" ht="15.75">
      <c r="E1" s="1" t="s">
        <v>21</v>
      </c>
    </row>
    <row r="2" spans="1:7" ht="21">
      <c r="A2" s="33" t="s">
        <v>12</v>
      </c>
      <c r="B2" s="33"/>
      <c r="C2" s="33"/>
      <c r="D2" s="33"/>
      <c r="E2" s="33"/>
      <c r="F2" s="33"/>
      <c r="G2" s="33"/>
    </row>
    <row r="3" ht="16.5" thickBot="1"/>
    <row r="4" spans="1:7" ht="15.75">
      <c r="A4" s="2" t="s">
        <v>7</v>
      </c>
      <c r="B4" s="3" t="s">
        <v>0</v>
      </c>
      <c r="C4" s="4" t="s">
        <v>1</v>
      </c>
      <c r="D4" s="5" t="s">
        <v>2</v>
      </c>
      <c r="E4" s="4" t="s">
        <v>0</v>
      </c>
      <c r="F4" s="4" t="s">
        <v>3</v>
      </c>
      <c r="G4" s="6" t="s">
        <v>2</v>
      </c>
    </row>
    <row r="5" spans="1:7" ht="15.75">
      <c r="A5" s="7"/>
      <c r="B5" s="8" t="s">
        <v>18</v>
      </c>
      <c r="C5" s="9" t="str">
        <f>B5</f>
        <v>jan-sept</v>
      </c>
      <c r="D5" s="10" t="str">
        <f>B5</f>
        <v>jan-sept</v>
      </c>
      <c r="E5" s="9">
        <v>2010</v>
      </c>
      <c r="F5" s="9">
        <f>E5</f>
        <v>2010</v>
      </c>
      <c r="G5" s="11">
        <f>E5</f>
        <v>2010</v>
      </c>
    </row>
    <row r="6" spans="1:7" ht="15.75">
      <c r="A6" s="12" t="s">
        <v>4</v>
      </c>
      <c r="B6" s="13">
        <f>SUM(B29+B35+B41+B47+B53)</f>
        <v>645140.34375</v>
      </c>
      <c r="C6" s="14">
        <f>SUM(C29+C35+C41+C47+C53)</f>
        <v>637107.041</v>
      </c>
      <c r="D6" s="15">
        <f>SUM(B6-C6)</f>
        <v>8033.302750000032</v>
      </c>
      <c r="E6" s="14">
        <f>SUM(E29+E35+E41+E47+E53)</f>
        <v>860187.1250000001</v>
      </c>
      <c r="F6" s="14">
        <f>SUM(F29+F35+F41+F47+F53)</f>
        <v>869055</v>
      </c>
      <c r="G6" s="16">
        <f>SUM(E6-F6)</f>
        <v>-8867.874999999884</v>
      </c>
    </row>
    <row r="7" spans="1:7" ht="15.75">
      <c r="A7" s="12" t="s">
        <v>5</v>
      </c>
      <c r="B7" s="13">
        <f>SUM(B30+B36+B42+B48+B54)</f>
        <v>57349.42725</v>
      </c>
      <c r="C7" s="14">
        <f>SUM(C30+C36+C42+C48+C54)</f>
        <v>65061.037</v>
      </c>
      <c r="D7" s="15">
        <f>SUM(C7-B7)</f>
        <v>7711.609749999996</v>
      </c>
      <c r="E7" s="14">
        <f>SUM(E30+E36+E42+E48+E54)</f>
        <v>76465.903</v>
      </c>
      <c r="F7" s="14">
        <f>SUM(F30+F36+F42+F48+F54)</f>
        <v>85450</v>
      </c>
      <c r="G7" s="16">
        <f>SUM(F7-E7)</f>
        <v>8984.096999999994</v>
      </c>
    </row>
    <row r="8" spans="1:7" ht="16.5" thickBot="1">
      <c r="A8" s="12" t="s">
        <v>6</v>
      </c>
      <c r="B8" s="17">
        <f>B6-B7</f>
        <v>587790.9165</v>
      </c>
      <c r="C8" s="18">
        <f>C6-C7</f>
        <v>572046.004</v>
      </c>
      <c r="D8" s="19">
        <f>SUM(D6:D7)</f>
        <v>15744.912500000028</v>
      </c>
      <c r="E8" s="18">
        <f>E6-E7</f>
        <v>783721.2220000001</v>
      </c>
      <c r="F8" s="18">
        <f>F6-F7</f>
        <v>783605</v>
      </c>
      <c r="G8" s="20">
        <f>SUM(G6:G7)</f>
        <v>116.22200000011071</v>
      </c>
    </row>
    <row r="9" spans="1:7" ht="15.75">
      <c r="A9" s="21"/>
      <c r="B9" s="22"/>
      <c r="C9" s="22"/>
      <c r="D9" s="22"/>
      <c r="E9" s="22"/>
      <c r="F9" s="22"/>
      <c r="G9" s="22"/>
    </row>
    <row r="10" spans="1:7" ht="15.75">
      <c r="A10" s="21"/>
      <c r="B10" s="22"/>
      <c r="D10" s="22"/>
      <c r="E10" s="22"/>
      <c r="F10" s="22"/>
      <c r="G10" s="22"/>
    </row>
    <row r="11" spans="1:7" ht="15.75">
      <c r="A11" s="23" t="s">
        <v>8</v>
      </c>
      <c r="B11" s="24"/>
      <c r="C11" s="25"/>
      <c r="D11" s="24"/>
      <c r="E11" s="24"/>
      <c r="F11" s="24"/>
      <c r="G11" s="26"/>
    </row>
    <row r="12" spans="1:7" ht="108" customHeight="1">
      <c r="A12" s="30" t="s">
        <v>20</v>
      </c>
      <c r="B12" s="31"/>
      <c r="C12" s="31"/>
      <c r="D12" s="31"/>
      <c r="E12" s="31"/>
      <c r="F12" s="31"/>
      <c r="G12" s="32"/>
    </row>
    <row r="14" spans="1:7" ht="15.75">
      <c r="A14" s="23" t="s">
        <v>9</v>
      </c>
      <c r="B14" s="24"/>
      <c r="C14" s="24"/>
      <c r="D14" s="24"/>
      <c r="E14" s="24"/>
      <c r="F14" s="24"/>
      <c r="G14" s="26"/>
    </row>
    <row r="15" spans="1:7" ht="153" customHeight="1">
      <c r="A15" s="34" t="s">
        <v>22</v>
      </c>
      <c r="B15" s="35"/>
      <c r="C15" s="35"/>
      <c r="D15" s="35"/>
      <c r="E15" s="35"/>
      <c r="F15" s="35"/>
      <c r="G15" s="36"/>
    </row>
    <row r="16" spans="1:7" ht="14.25" customHeight="1">
      <c r="A16" s="34" t="s">
        <v>23</v>
      </c>
      <c r="B16" s="35"/>
      <c r="C16" s="35"/>
      <c r="D16" s="35"/>
      <c r="E16" s="35"/>
      <c r="F16" s="35"/>
      <c r="G16" s="36"/>
    </row>
    <row r="17" spans="1:7" ht="46.5" customHeight="1">
      <c r="A17" s="34" t="s">
        <v>19</v>
      </c>
      <c r="B17" s="35"/>
      <c r="C17" s="35"/>
      <c r="D17" s="35"/>
      <c r="E17" s="35"/>
      <c r="F17" s="35"/>
      <c r="G17" s="36"/>
    </row>
    <row r="18" spans="1:7" ht="35.25" customHeight="1">
      <c r="A18" s="34"/>
      <c r="B18" s="35"/>
      <c r="C18" s="35"/>
      <c r="D18" s="35"/>
      <c r="E18" s="35"/>
      <c r="F18" s="35"/>
      <c r="G18" s="36"/>
    </row>
    <row r="19" spans="1:7" ht="15.75">
      <c r="A19" s="23" t="s">
        <v>10</v>
      </c>
      <c r="B19" s="24"/>
      <c r="C19" s="24"/>
      <c r="D19" s="24"/>
      <c r="E19" s="24"/>
      <c r="F19" s="24"/>
      <c r="G19" s="26"/>
    </row>
    <row r="20" spans="1:7" ht="33" customHeight="1">
      <c r="A20" s="30"/>
      <c r="B20" s="31"/>
      <c r="C20" s="31"/>
      <c r="D20" s="31"/>
      <c r="E20" s="31"/>
      <c r="F20" s="31"/>
      <c r="G20" s="32"/>
    </row>
    <row r="22" spans="1:7" ht="15.75">
      <c r="A22" s="23" t="s">
        <v>11</v>
      </c>
      <c r="B22" s="24"/>
      <c r="C22" s="24"/>
      <c r="D22" s="24"/>
      <c r="E22" s="24"/>
      <c r="F22" s="24"/>
      <c r="G22" s="26"/>
    </row>
    <row r="23" spans="1:7" ht="12.75">
      <c r="A23" s="30"/>
      <c r="B23" s="31"/>
      <c r="C23" s="31"/>
      <c r="D23" s="31"/>
      <c r="E23" s="31"/>
      <c r="F23" s="31"/>
      <c r="G23" s="32"/>
    </row>
    <row r="24" ht="15.75">
      <c r="A24" s="28">
        <v>9</v>
      </c>
    </row>
    <row r="26" ht="16.5" thickBot="1">
      <c r="I26" s="29"/>
    </row>
    <row r="27" spans="1:7" ht="15.75">
      <c r="A27" s="12" t="s">
        <v>13</v>
      </c>
      <c r="B27" s="3" t="s">
        <v>0</v>
      </c>
      <c r="C27" s="4" t="s">
        <v>1</v>
      </c>
      <c r="D27" s="5" t="s">
        <v>2</v>
      </c>
      <c r="E27" s="4" t="s">
        <v>0</v>
      </c>
      <c r="F27" s="4" t="s">
        <v>3</v>
      </c>
      <c r="G27" s="6" t="s">
        <v>2</v>
      </c>
    </row>
    <row r="28" spans="1:10" ht="15.75">
      <c r="A28" s="27"/>
      <c r="B28" s="8" t="s">
        <v>18</v>
      </c>
      <c r="C28" s="9" t="str">
        <f>B28</f>
        <v>jan-sept</v>
      </c>
      <c r="D28" s="10" t="str">
        <f>B28</f>
        <v>jan-sept</v>
      </c>
      <c r="E28" s="9">
        <v>2010</v>
      </c>
      <c r="F28" s="9">
        <f>E28</f>
        <v>2010</v>
      </c>
      <c r="G28" s="11">
        <f>E28</f>
        <v>2010</v>
      </c>
      <c r="J28" s="29"/>
    </row>
    <row r="29" spans="1:7" ht="15.75">
      <c r="A29" s="12" t="s">
        <v>4</v>
      </c>
      <c r="B29" s="13">
        <f>SUM(E29/12)*$A$24</f>
        <v>12927.9285</v>
      </c>
      <c r="C29" s="14">
        <v>12270.353</v>
      </c>
      <c r="D29" s="15">
        <f>SUM(B29-C29)</f>
        <v>657.5755000000008</v>
      </c>
      <c r="E29" s="14">
        <v>17237.238</v>
      </c>
      <c r="F29" s="14">
        <v>17960</v>
      </c>
      <c r="G29" s="16">
        <f>SUM(E29-F29)</f>
        <v>-722.7619999999988</v>
      </c>
    </row>
    <row r="30" spans="1:7" ht="15.75">
      <c r="A30" s="12" t="s">
        <v>5</v>
      </c>
      <c r="B30" s="13">
        <f>SUM(E30/12)*$A$24</f>
        <v>22.5</v>
      </c>
      <c r="C30" s="14">
        <v>522.169</v>
      </c>
      <c r="D30" s="15">
        <f>SUM(C30-B30)</f>
        <v>499.669</v>
      </c>
      <c r="E30" s="14">
        <v>30</v>
      </c>
      <c r="F30" s="14">
        <v>570</v>
      </c>
      <c r="G30" s="16">
        <f>SUM(F30-E30)</f>
        <v>540</v>
      </c>
    </row>
    <row r="31" spans="1:7" ht="16.5" thickBot="1">
      <c r="A31" s="12" t="s">
        <v>6</v>
      </c>
      <c r="B31" s="17">
        <f>B29-B30</f>
        <v>12905.4285</v>
      </c>
      <c r="C31" s="18">
        <f>C29-C30</f>
        <v>11748.184</v>
      </c>
      <c r="D31" s="19">
        <f>SUM(D29:D30)</f>
        <v>1157.2445000000007</v>
      </c>
      <c r="E31" s="18">
        <f>E29-E30</f>
        <v>17207.238</v>
      </c>
      <c r="F31" s="18">
        <f>F29-F30</f>
        <v>17390</v>
      </c>
      <c r="G31" s="20">
        <f>SUM(G29:G30)</f>
        <v>-182.7619999999988</v>
      </c>
    </row>
    <row r="32" spans="1:7" ht="16.5" thickBot="1">
      <c r="A32" s="21"/>
      <c r="B32" s="22"/>
      <c r="C32" s="22"/>
      <c r="D32" s="22"/>
      <c r="E32" s="22"/>
      <c r="F32" s="22"/>
      <c r="G32" s="22"/>
    </row>
    <row r="33" spans="1:7" ht="15.75">
      <c r="A33" s="12" t="s">
        <v>14</v>
      </c>
      <c r="B33" s="3" t="s">
        <v>0</v>
      </c>
      <c r="C33" s="4" t="s">
        <v>1</v>
      </c>
      <c r="D33" s="5" t="s">
        <v>2</v>
      </c>
      <c r="E33" s="4" t="s">
        <v>0</v>
      </c>
      <c r="F33" s="4" t="s">
        <v>3</v>
      </c>
      <c r="G33" s="6" t="s">
        <v>2</v>
      </c>
    </row>
    <row r="34" spans="1:7" ht="15.75">
      <c r="A34" s="7"/>
      <c r="B34" s="8" t="s">
        <v>18</v>
      </c>
      <c r="C34" s="9" t="str">
        <f>B34</f>
        <v>jan-sept</v>
      </c>
      <c r="D34" s="10" t="str">
        <f>B34</f>
        <v>jan-sept</v>
      </c>
      <c r="E34" s="9">
        <v>2010</v>
      </c>
      <c r="F34" s="9">
        <f>E34</f>
        <v>2010</v>
      </c>
      <c r="G34" s="11">
        <f>E34</f>
        <v>2010</v>
      </c>
    </row>
    <row r="35" spans="1:7" ht="15.75">
      <c r="A35" s="12" t="s">
        <v>4</v>
      </c>
      <c r="B35" s="13">
        <f>SUM(E35/12)*$A$24</f>
        <v>215960.6565</v>
      </c>
      <c r="C35" s="14">
        <v>208929.534</v>
      </c>
      <c r="D35" s="15">
        <f>SUM(B35-C35)</f>
        <v>7031.122499999998</v>
      </c>
      <c r="E35" s="14">
        <v>287947.542</v>
      </c>
      <c r="F35" s="14">
        <v>286848</v>
      </c>
      <c r="G35" s="16">
        <f>SUM(E35-F35)</f>
        <v>1099.5420000000158</v>
      </c>
    </row>
    <row r="36" spans="1:7" ht="15.75">
      <c r="A36" s="12" t="s">
        <v>5</v>
      </c>
      <c r="B36" s="13">
        <f>SUM(E36/12)*$A$24</f>
        <v>26501.4345</v>
      </c>
      <c r="C36" s="14">
        <v>27950.912</v>
      </c>
      <c r="D36" s="15">
        <f>SUM(C36-B36)</f>
        <v>1449.4775000000009</v>
      </c>
      <c r="E36" s="14">
        <v>35335.246</v>
      </c>
      <c r="F36" s="14">
        <v>36335</v>
      </c>
      <c r="G36" s="16">
        <f>SUM(F36-E36)</f>
        <v>999.7540000000008</v>
      </c>
    </row>
    <row r="37" spans="1:7" ht="16.5" thickBot="1">
      <c r="A37" s="12" t="s">
        <v>6</v>
      </c>
      <c r="B37" s="17">
        <f>B35-B36</f>
        <v>189459.222</v>
      </c>
      <c r="C37" s="18">
        <f>C35-C36</f>
        <v>180978.622</v>
      </c>
      <c r="D37" s="19">
        <f>SUM(D35:D36)</f>
        <v>8480.599999999999</v>
      </c>
      <c r="E37" s="18">
        <f>E35-E36</f>
        <v>252612.29600000003</v>
      </c>
      <c r="F37" s="18">
        <f>F35-F36</f>
        <v>250513</v>
      </c>
      <c r="G37" s="20">
        <f>SUM(G35:G36)</f>
        <v>2099.2960000000166</v>
      </c>
    </row>
    <row r="38" spans="1:7" ht="16.5" thickBot="1">
      <c r="A38" s="21"/>
      <c r="B38" s="22"/>
      <c r="C38" s="22"/>
      <c r="D38" s="22"/>
      <c r="E38" s="22"/>
      <c r="F38" s="22"/>
      <c r="G38" s="22"/>
    </row>
    <row r="39" spans="1:7" ht="15.75">
      <c r="A39" s="12" t="s">
        <v>15</v>
      </c>
      <c r="B39" s="3" t="s">
        <v>0</v>
      </c>
      <c r="C39" s="4" t="s">
        <v>1</v>
      </c>
      <c r="D39" s="5" t="s">
        <v>2</v>
      </c>
      <c r="E39" s="4" t="s">
        <v>0</v>
      </c>
      <c r="F39" s="4" t="s">
        <v>3</v>
      </c>
      <c r="G39" s="6" t="s">
        <v>2</v>
      </c>
    </row>
    <row r="40" spans="1:7" ht="15.75">
      <c r="A40" s="7"/>
      <c r="B40" s="8" t="s">
        <v>18</v>
      </c>
      <c r="C40" s="9" t="str">
        <f>B40</f>
        <v>jan-sept</v>
      </c>
      <c r="D40" s="10" t="str">
        <f>B40</f>
        <v>jan-sept</v>
      </c>
      <c r="E40" s="9">
        <v>2010</v>
      </c>
      <c r="F40" s="9">
        <f>E40</f>
        <v>2010</v>
      </c>
      <c r="G40" s="11">
        <f>E40</f>
        <v>2010</v>
      </c>
    </row>
    <row r="41" spans="1:7" ht="15.75">
      <c r="A41" s="12" t="s">
        <v>4</v>
      </c>
      <c r="B41" s="13">
        <f>SUM(E41/12)*$A$24</f>
        <v>390991.806</v>
      </c>
      <c r="C41" s="14">
        <v>391609.707</v>
      </c>
      <c r="D41" s="15">
        <f>SUM(B41-C41)</f>
        <v>-617.9010000000126</v>
      </c>
      <c r="E41" s="14">
        <v>521322.408</v>
      </c>
      <c r="F41" s="14">
        <f>529922+600</f>
        <v>530522</v>
      </c>
      <c r="G41" s="16">
        <f>SUM(E41-F41)</f>
        <v>-9199.592000000004</v>
      </c>
    </row>
    <row r="42" spans="1:7" ht="15.75">
      <c r="A42" s="12" t="s">
        <v>5</v>
      </c>
      <c r="B42" s="13">
        <f>SUM(E42/12)*$A$24</f>
        <v>27503.489250000002</v>
      </c>
      <c r="C42" s="14">
        <v>31797.743</v>
      </c>
      <c r="D42" s="15">
        <f>SUM(C42-B42)</f>
        <v>4294.253749999996</v>
      </c>
      <c r="E42" s="14">
        <v>36671.319</v>
      </c>
      <c r="F42" s="14">
        <v>42471</v>
      </c>
      <c r="G42" s="16">
        <f>SUM(F42-E42)</f>
        <v>5799.680999999997</v>
      </c>
    </row>
    <row r="43" spans="1:9" ht="16.5" thickBot="1">
      <c r="A43" s="12" t="s">
        <v>6</v>
      </c>
      <c r="B43" s="17">
        <f>B41-B42</f>
        <v>363488.31675</v>
      </c>
      <c r="C43" s="18">
        <f>C41-C42</f>
        <v>359811.964</v>
      </c>
      <c r="D43" s="19">
        <f>SUM(D41:D42)</f>
        <v>3676.3527499999836</v>
      </c>
      <c r="E43" s="18">
        <f>E41-E42</f>
        <v>484651.089</v>
      </c>
      <c r="F43" s="18">
        <f>F41-F42</f>
        <v>488051</v>
      </c>
      <c r="G43" s="20">
        <f>SUM(G41:G42)</f>
        <v>-3399.9110000000073</v>
      </c>
      <c r="I43" s="29"/>
    </row>
    <row r="44" spans="1:7" ht="16.5" thickBot="1">
      <c r="A44" s="21"/>
      <c r="B44" s="22"/>
      <c r="C44" s="22"/>
      <c r="D44" s="22"/>
      <c r="E44" s="22"/>
      <c r="F44" s="22"/>
      <c r="G44" s="22"/>
    </row>
    <row r="45" spans="1:7" ht="15.75">
      <c r="A45" s="12" t="s">
        <v>16</v>
      </c>
      <c r="B45" s="3" t="s">
        <v>0</v>
      </c>
      <c r="C45" s="4" t="s">
        <v>1</v>
      </c>
      <c r="D45" s="5" t="s">
        <v>2</v>
      </c>
      <c r="E45" s="4" t="s">
        <v>0</v>
      </c>
      <c r="F45" s="4" t="s">
        <v>3</v>
      </c>
      <c r="G45" s="6" t="s">
        <v>2</v>
      </c>
    </row>
    <row r="46" spans="1:7" ht="15.75">
      <c r="A46" s="7"/>
      <c r="B46" s="8" t="s">
        <v>18</v>
      </c>
      <c r="C46" s="9" t="str">
        <f>B46</f>
        <v>jan-sept</v>
      </c>
      <c r="D46" s="10" t="str">
        <f>B46</f>
        <v>jan-sept</v>
      </c>
      <c r="E46" s="9">
        <v>2010</v>
      </c>
      <c r="F46" s="9">
        <f>E46</f>
        <v>2010</v>
      </c>
      <c r="G46" s="11">
        <f>E46</f>
        <v>2010</v>
      </c>
    </row>
    <row r="47" spans="1:7" ht="15.75">
      <c r="A47" s="12" t="s">
        <v>4</v>
      </c>
      <c r="B47" s="13">
        <f>SUM(E47/12)*$A$24</f>
        <v>17326.566</v>
      </c>
      <c r="C47" s="14">
        <v>16371.632</v>
      </c>
      <c r="D47" s="15">
        <f>SUM(B47-C47)</f>
        <v>954.9339999999993</v>
      </c>
      <c r="E47" s="14">
        <v>23102.088</v>
      </c>
      <c r="F47" s="14">
        <f>23602-600</f>
        <v>23002</v>
      </c>
      <c r="G47" s="16">
        <f>SUM(E47-F47)</f>
        <v>100.08799999999974</v>
      </c>
    </row>
    <row r="48" spans="1:7" ht="15.75">
      <c r="A48" s="12" t="s">
        <v>5</v>
      </c>
      <c r="B48" s="13">
        <f>SUM(E48/12)*$A$24</f>
        <v>1115.433</v>
      </c>
      <c r="C48" s="14">
        <v>2196.303</v>
      </c>
      <c r="D48" s="15">
        <f>SUM(C48-B48)</f>
        <v>1080.87</v>
      </c>
      <c r="E48" s="14">
        <v>1487.244</v>
      </c>
      <c r="F48" s="14">
        <v>2987</v>
      </c>
      <c r="G48" s="16">
        <f>SUM(F48-E48)</f>
        <v>1499.756</v>
      </c>
    </row>
    <row r="49" spans="1:9" ht="16.5" thickBot="1">
      <c r="A49" s="12" t="s">
        <v>6</v>
      </c>
      <c r="B49" s="17">
        <f>B47-B48</f>
        <v>16211.132999999998</v>
      </c>
      <c r="C49" s="18">
        <f>C47-C48</f>
        <v>14175.329</v>
      </c>
      <c r="D49" s="19">
        <f>SUM(D47:D48)</f>
        <v>2035.8039999999992</v>
      </c>
      <c r="E49" s="18">
        <f>E47-E48</f>
        <v>21614.844</v>
      </c>
      <c r="F49" s="18">
        <f>F47-F48</f>
        <v>20015</v>
      </c>
      <c r="G49" s="20">
        <f>SUM(G47:G48)</f>
        <v>1599.8439999999998</v>
      </c>
      <c r="I49" s="29"/>
    </row>
    <row r="50" spans="1:7" ht="16.5" thickBot="1">
      <c r="A50" s="21"/>
      <c r="B50" s="22"/>
      <c r="C50" s="22"/>
      <c r="D50" s="22"/>
      <c r="E50" s="22"/>
      <c r="F50" s="22"/>
      <c r="G50" s="22"/>
    </row>
    <row r="51" spans="1:7" ht="15.75">
      <c r="A51" s="12" t="s">
        <v>17</v>
      </c>
      <c r="B51" s="3" t="s">
        <v>0</v>
      </c>
      <c r="C51" s="4" t="s">
        <v>1</v>
      </c>
      <c r="D51" s="5" t="s">
        <v>2</v>
      </c>
      <c r="E51" s="4" t="s">
        <v>0</v>
      </c>
      <c r="F51" s="4" t="s">
        <v>3</v>
      </c>
      <c r="G51" s="6" t="s">
        <v>2</v>
      </c>
    </row>
    <row r="52" spans="1:7" ht="15.75">
      <c r="A52" s="7"/>
      <c r="B52" s="8" t="s">
        <v>18</v>
      </c>
      <c r="C52" s="9" t="str">
        <f>B52</f>
        <v>jan-sept</v>
      </c>
      <c r="D52" s="10" t="str">
        <f>B52</f>
        <v>jan-sept</v>
      </c>
      <c r="E52" s="9">
        <v>2010</v>
      </c>
      <c r="F52" s="9">
        <f>E52</f>
        <v>2010</v>
      </c>
      <c r="G52" s="11">
        <f>E52</f>
        <v>2010</v>
      </c>
    </row>
    <row r="53" spans="1:7" ht="15.75">
      <c r="A53" s="12" t="s">
        <v>4</v>
      </c>
      <c r="B53" s="13">
        <f>SUM(E53/12)*$A$24</f>
        <v>7933.386750000001</v>
      </c>
      <c r="C53" s="14">
        <v>7925.815</v>
      </c>
      <c r="D53" s="15">
        <f>SUM(B53-C53)</f>
        <v>7.571750000000975</v>
      </c>
      <c r="E53" s="14">
        <v>10577.849</v>
      </c>
      <c r="F53" s="14">
        <v>10723</v>
      </c>
      <c r="G53" s="16">
        <f>SUM(E53-F53)</f>
        <v>-145.15099999999984</v>
      </c>
    </row>
    <row r="54" spans="1:7" ht="15.75">
      <c r="A54" s="12" t="s">
        <v>5</v>
      </c>
      <c r="B54" s="13">
        <f>SUM(E54/12)*$A$24</f>
        <v>2206.5705</v>
      </c>
      <c r="C54" s="14">
        <v>2593.91</v>
      </c>
      <c r="D54" s="15">
        <f>SUM(C54-B54)</f>
        <v>387.33950000000004</v>
      </c>
      <c r="E54" s="14">
        <v>2942.094</v>
      </c>
      <c r="F54" s="14">
        <v>3087</v>
      </c>
      <c r="G54" s="16">
        <f>SUM(F54-E54)</f>
        <v>144.90599999999995</v>
      </c>
    </row>
    <row r="55" spans="1:7" ht="16.5" thickBot="1">
      <c r="A55" s="12" t="s">
        <v>6</v>
      </c>
      <c r="B55" s="17">
        <f>B53-B54</f>
        <v>5726.816250000001</v>
      </c>
      <c r="C55" s="18">
        <f>C53-C54</f>
        <v>5331.905</v>
      </c>
      <c r="D55" s="19">
        <f>SUM(D53:D54)</f>
        <v>394.911250000001</v>
      </c>
      <c r="E55" s="18">
        <f>E53-E54</f>
        <v>7635.755</v>
      </c>
      <c r="F55" s="18">
        <f>F53-F54</f>
        <v>7636</v>
      </c>
      <c r="G55" s="20">
        <f>SUM(G53:G54)</f>
        <v>-0.24499999999989086</v>
      </c>
    </row>
    <row r="56" spans="1:7" ht="15.75">
      <c r="A56" s="21"/>
      <c r="B56" s="22"/>
      <c r="C56" s="22"/>
      <c r="D56" s="22"/>
      <c r="E56" s="22"/>
      <c r="F56" s="22"/>
      <c r="G56" s="22"/>
    </row>
  </sheetData>
  <mergeCells count="8">
    <mergeCell ref="A23:G23"/>
    <mergeCell ref="A2:G2"/>
    <mergeCell ref="A12:G12"/>
    <mergeCell ref="A15:G15"/>
    <mergeCell ref="A20:G20"/>
    <mergeCell ref="A17:G17"/>
    <mergeCell ref="A18:G18"/>
    <mergeCell ref="A16:G16"/>
  </mergeCells>
  <printOptions/>
  <pageMargins left="0.75" right="0.75" top="1" bottom="1" header="0.5" footer="0.5"/>
  <pageSetup horizontalDpi="600" verticalDpi="600" orientation="portrait" paperSize="9"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Tyresö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ANDELF</dc:creator>
  <cp:keywords/>
  <dc:description/>
  <cp:lastModifiedBy>AlHo1114</cp:lastModifiedBy>
  <cp:lastPrinted>2010-10-19T12:22:55Z</cp:lastPrinted>
  <dcterms:created xsi:type="dcterms:W3CDTF">2003-05-02T11:12:12Z</dcterms:created>
  <dcterms:modified xsi:type="dcterms:W3CDTF">2010-10-19T12:26:02Z</dcterms:modified>
  <cp:category/>
  <cp:version/>
  <cp:contentType/>
  <cp:contentStatus/>
</cp:coreProperties>
</file>