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55" yWindow="15" windowWidth="14310" windowHeight="13725" activeTab="0"/>
  </bookViews>
  <sheets>
    <sheet name="B o U" sheetId="1" r:id="rId1"/>
  </sheets>
  <definedNames/>
  <calcPr fullCalcOnLoad="1"/>
</workbook>
</file>

<file path=xl/sharedStrings.xml><?xml version="1.0" encoding="utf-8"?>
<sst xmlns="http://schemas.openxmlformats.org/spreadsheetml/2006/main" count="70" uniqueCount="23">
  <si>
    <t>Budget</t>
  </si>
  <si>
    <t>Utfall</t>
  </si>
  <si>
    <t>Diff</t>
  </si>
  <si>
    <t>Prognos</t>
  </si>
  <si>
    <t>Kostnader</t>
  </si>
  <si>
    <t>Intäkter</t>
  </si>
  <si>
    <t>Netto</t>
  </si>
  <si>
    <t>SAMMANLAGT</t>
  </si>
  <si>
    <t>Kommentar till periodutfall:</t>
  </si>
  <si>
    <t>Kommentar till årsprognos:</t>
  </si>
  <si>
    <t>Planerade eller vidtagna åtgärder för att undvika prognostiserat underskott:</t>
  </si>
  <si>
    <t>Viktiga händelser, kvalitetsarbete, måluppfyllelse</t>
  </si>
  <si>
    <t>BARN- OCH UTBILDNINGSNÄMNDEN</t>
  </si>
  <si>
    <t>Förvaltningsgemensamt</t>
  </si>
  <si>
    <t>Förskola</t>
  </si>
  <si>
    <t>Grundskola</t>
  </si>
  <si>
    <t>Särskola</t>
  </si>
  <si>
    <t>Fritidsgårdar</t>
  </si>
  <si>
    <t>jan-nov</t>
  </si>
  <si>
    <t>Förvaltningens resultat januari t.o.m. oktober uppgår till ca 14,5 mnkr. Förvaltningens ramar har justerats med tilläggsbudgeten på 12 mnkr som bidrar till det högre resultatet för perioden. Tilläggsbudgeten har fördelats på samtliga anslag förutom Fritidsgårdar, med den största delen till Grundskolan. Förvaltningen avser använda tilläggsbudgeten till teknikutveckling, socioekonomisk ersättning och förskolan. För perioden noteras 10,3 mnkr i högre intäkter än budgeterat  bl.a. i form av interkomunal ersättning (IKE), moms samt obudgeterade statsbidrag. Kostnaden för skolbarnomsorgen (SBO) och friskolor är högre än budgeterat.</t>
  </si>
  <si>
    <t xml:space="preserve">Förvaltningen prognos för helåret 2010 uppgår till -6,5 mnkr, inklusiver regleringen av ovan nämnda resultatenheters skulder. </t>
  </si>
  <si>
    <t xml:space="preserve">Antal barn i förskolan bedöms bli lägre än budgeterat medan grundskolan väntas få högre kostnader för SBO och friskolor. Särskolan har högre intäkter än väntat. </t>
  </si>
  <si>
    <t xml:space="preserve">I planeringen för Budget 2010 ingick en återbetalning från resultatenheterna på 4,8 mnkr. Detta resonemang byggde på att resultatenheterna skulle redovisa ett underskott för 2009. Resultatenheterna redovisade istället ett överskott för 2009, därmed kan denna återbetalning ej ske. Istället har enheterna möjlighet att använda innarbetade överskott motsvarande ca 5 mnkr. I denna prognos räknar vi med att enheterna tar ut delar av sina inarbetade överskott. Det samlade resultatet för resutlatenheterna väntas uppgå till -1,5 mnkr. De obudgeterade intäkterna väger upp enheternas uttag av tidigare inarbetade överskott. Strand och Nybodaberg kommer att betala av på sina skulder under året. Nämnden har beslutat att skriva av den gamla resultatenheten Nyboda/Forellens underskott motsvarande 8,9 mnkr. Ett förslag om att kvarvarande underskott vid årets slut för resultatenheterna Nybodaberg och Strand kommer att behandlas av nämnden i december. Detta kommer i så fall att bokföras i samband med årsredovisningen, denna helårsprognos är dock justerad för avskrivningen av underskotten. </t>
  </si>
</sst>
</file>

<file path=xl/styles.xml><?xml version="1.0" encoding="utf-8"?>
<styleSheet xmlns="http://schemas.openxmlformats.org/spreadsheetml/2006/main">
  <numFmts count="1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quot;          &quot;"/>
    <numFmt numFmtId="165" formatCode="#,##0&quot;       &quot;"/>
    <numFmt numFmtId="166" formatCode="#,##0&quot;   &quot;"/>
    <numFmt numFmtId="167" formatCode="#,##0&quot; &quot;"/>
    <numFmt numFmtId="168" formatCode="#,##0&quot;  &quot;"/>
    <numFmt numFmtId="169" formatCode="#,##0.0"/>
    <numFmt numFmtId="170" formatCode="###,###,###,##0.0"/>
    <numFmt numFmtId="171" formatCode="0.0"/>
  </numFmts>
  <fonts count="9">
    <font>
      <sz val="10"/>
      <name val="Arial"/>
      <family val="0"/>
    </font>
    <font>
      <sz val="8"/>
      <name val="Arial"/>
      <family val="0"/>
    </font>
    <font>
      <u val="single"/>
      <sz val="10"/>
      <color indexed="12"/>
      <name val="Arial"/>
      <family val="0"/>
    </font>
    <font>
      <u val="single"/>
      <sz val="10"/>
      <color indexed="20"/>
      <name val="Arial"/>
      <family val="0"/>
    </font>
    <font>
      <b/>
      <sz val="16"/>
      <color indexed="18"/>
      <name val="Garamond"/>
      <family val="1"/>
    </font>
    <font>
      <sz val="12"/>
      <name val="Garamond"/>
      <family val="1"/>
    </font>
    <font>
      <b/>
      <sz val="12"/>
      <name val="Garamond"/>
      <family val="1"/>
    </font>
    <font>
      <b/>
      <sz val="10"/>
      <name val="Garamond"/>
      <family val="1"/>
    </font>
    <font>
      <sz val="12"/>
      <color indexed="9"/>
      <name val="Garamond"/>
      <family val="1"/>
    </font>
  </fonts>
  <fills count="3">
    <fill>
      <patternFill/>
    </fill>
    <fill>
      <patternFill patternType="gray125"/>
    </fill>
    <fill>
      <patternFill patternType="solid">
        <fgColor indexed="9"/>
        <bgColor indexed="64"/>
      </patternFill>
    </fill>
  </fills>
  <borders count="19">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7">
    <xf numFmtId="0" fontId="0" fillId="0" borderId="0" xfId="0" applyAlignment="1">
      <alignment/>
    </xf>
    <xf numFmtId="3" fontId="5" fillId="2" borderId="0" xfId="0" applyNumberFormat="1" applyFont="1" applyFill="1" applyAlignment="1">
      <alignment/>
    </xf>
    <xf numFmtId="3" fontId="6" fillId="2" borderId="0" xfId="0" applyNumberFormat="1" applyFont="1" applyFill="1" applyAlignment="1">
      <alignment horizontal="right"/>
    </xf>
    <xf numFmtId="3" fontId="6" fillId="2" borderId="1" xfId="0" applyNumberFormat="1" applyFont="1" applyFill="1" applyBorder="1" applyAlignment="1">
      <alignment horizontal="right"/>
    </xf>
    <xf numFmtId="3" fontId="6" fillId="2" borderId="2" xfId="0" applyNumberFormat="1" applyFont="1" applyFill="1" applyBorder="1" applyAlignment="1">
      <alignment horizontal="right"/>
    </xf>
    <xf numFmtId="3" fontId="6" fillId="2" borderId="3" xfId="0" applyNumberFormat="1" applyFont="1" applyFill="1" applyBorder="1" applyAlignment="1">
      <alignment horizontal="right"/>
    </xf>
    <xf numFmtId="3" fontId="6" fillId="2" borderId="4" xfId="0" applyNumberFormat="1" applyFont="1" applyFill="1" applyBorder="1" applyAlignment="1">
      <alignment horizontal="right"/>
    </xf>
    <xf numFmtId="1" fontId="7" fillId="2" borderId="0" xfId="0" applyNumberFormat="1" applyFont="1" applyFill="1" applyAlignment="1">
      <alignment horizontal="right"/>
    </xf>
    <xf numFmtId="49" fontId="6" fillId="2" borderId="5" xfId="0" applyNumberFormat="1" applyFont="1" applyFill="1" applyBorder="1" applyAlignment="1">
      <alignment horizontal="right"/>
    </xf>
    <xf numFmtId="1" fontId="6" fillId="2" borderId="0" xfId="0" applyNumberFormat="1" applyFont="1" applyFill="1" applyBorder="1" applyAlignment="1">
      <alignment horizontal="right"/>
    </xf>
    <xf numFmtId="1" fontId="6" fillId="2" borderId="6" xfId="0" applyNumberFormat="1" applyFont="1" applyFill="1" applyBorder="1" applyAlignment="1">
      <alignment horizontal="right"/>
    </xf>
    <xf numFmtId="1" fontId="6" fillId="2" borderId="7" xfId="0" applyNumberFormat="1" applyFont="1" applyFill="1" applyBorder="1" applyAlignment="1">
      <alignment horizontal="right"/>
    </xf>
    <xf numFmtId="3" fontId="7" fillId="2" borderId="0" xfId="0" applyNumberFormat="1" applyFont="1" applyFill="1" applyAlignment="1">
      <alignment horizontal="right"/>
    </xf>
    <xf numFmtId="3" fontId="5" fillId="2" borderId="5" xfId="0" applyNumberFormat="1" applyFont="1" applyFill="1" applyBorder="1" applyAlignment="1">
      <alignment/>
    </xf>
    <xf numFmtId="3" fontId="5" fillId="2" borderId="0" xfId="0" applyNumberFormat="1" applyFont="1" applyFill="1" applyBorder="1" applyAlignment="1">
      <alignment/>
    </xf>
    <xf numFmtId="3" fontId="5" fillId="2" borderId="6" xfId="0" applyNumberFormat="1" applyFont="1" applyFill="1" applyBorder="1" applyAlignment="1">
      <alignment/>
    </xf>
    <xf numFmtId="3" fontId="5" fillId="2" borderId="7" xfId="0" applyNumberFormat="1" applyFont="1" applyFill="1" applyBorder="1" applyAlignment="1">
      <alignment/>
    </xf>
    <xf numFmtId="3" fontId="5" fillId="2" borderId="8" xfId="0" applyNumberFormat="1" applyFont="1" applyFill="1" applyBorder="1" applyAlignment="1">
      <alignment/>
    </xf>
    <xf numFmtId="3" fontId="5" fillId="2" borderId="9" xfId="0" applyNumberFormat="1" applyFont="1" applyFill="1" applyBorder="1" applyAlignment="1">
      <alignment/>
    </xf>
    <xf numFmtId="3" fontId="5" fillId="2" borderId="10" xfId="0" applyNumberFormat="1" applyFont="1" applyFill="1" applyBorder="1" applyAlignment="1">
      <alignment/>
    </xf>
    <xf numFmtId="3" fontId="5" fillId="2" borderId="11" xfId="0" applyNumberFormat="1" applyFont="1" applyFill="1" applyBorder="1" applyAlignment="1">
      <alignment/>
    </xf>
    <xf numFmtId="3" fontId="7" fillId="2" borderId="0" xfId="0" applyNumberFormat="1" applyFont="1" applyFill="1" applyAlignment="1">
      <alignment/>
    </xf>
    <xf numFmtId="3" fontId="5" fillId="2" borderId="0" xfId="17" applyNumberFormat="1" applyFont="1" applyFill="1" applyBorder="1">
      <alignment/>
      <protection/>
    </xf>
    <xf numFmtId="3" fontId="6" fillId="2" borderId="12" xfId="0" applyNumberFormat="1" applyFont="1" applyFill="1" applyBorder="1" applyAlignment="1">
      <alignment/>
    </xf>
    <xf numFmtId="3" fontId="5" fillId="2" borderId="13" xfId="0" applyNumberFormat="1" applyFont="1" applyFill="1" applyBorder="1" applyAlignment="1">
      <alignment/>
    </xf>
    <xf numFmtId="3" fontId="5" fillId="2" borderId="13" xfId="17" applyNumberFormat="1" applyFont="1" applyFill="1" applyBorder="1">
      <alignment/>
      <protection/>
    </xf>
    <xf numFmtId="3" fontId="5" fillId="2" borderId="14" xfId="0" applyNumberFormat="1" applyFont="1" applyFill="1" applyBorder="1" applyAlignment="1">
      <alignment/>
    </xf>
    <xf numFmtId="1" fontId="7" fillId="2" borderId="0" xfId="0" applyNumberFormat="1" applyFont="1" applyFill="1" applyBorder="1" applyAlignment="1">
      <alignment horizontal="right"/>
    </xf>
    <xf numFmtId="3" fontId="8" fillId="2" borderId="0" xfId="0" applyNumberFormat="1" applyFont="1" applyFill="1" applyAlignment="1">
      <alignment/>
    </xf>
    <xf numFmtId="3" fontId="0" fillId="0" borderId="0" xfId="0" applyNumberFormat="1" applyAlignment="1">
      <alignment/>
    </xf>
    <xf numFmtId="0" fontId="0" fillId="2" borderId="15" xfId="0" applyFont="1" applyFill="1" applyBorder="1" applyAlignment="1">
      <alignment vertical="top" wrapText="1"/>
    </xf>
    <xf numFmtId="0" fontId="0" fillId="2" borderId="16" xfId="0" applyFill="1" applyBorder="1" applyAlignment="1">
      <alignment vertical="top" wrapText="1"/>
    </xf>
    <xf numFmtId="0" fontId="0" fillId="2" borderId="17" xfId="0" applyFill="1" applyBorder="1" applyAlignment="1">
      <alignment vertical="top" wrapText="1"/>
    </xf>
    <xf numFmtId="3" fontId="4" fillId="2" borderId="0" xfId="0" applyNumberFormat="1" applyFont="1" applyFill="1" applyBorder="1" applyAlignment="1" applyProtection="1">
      <alignment horizontal="center"/>
      <protection/>
    </xf>
    <xf numFmtId="0" fontId="0" fillId="0" borderId="18" xfId="0" applyFont="1" applyBorder="1" applyAlignment="1">
      <alignment vertical="top" wrapText="1"/>
    </xf>
    <xf numFmtId="0" fontId="0" fillId="0" borderId="0" xfId="0" applyFont="1" applyBorder="1" applyAlignment="1">
      <alignment vertical="top" wrapText="1"/>
    </xf>
    <xf numFmtId="0" fontId="0" fillId="0" borderId="6" xfId="0" applyFont="1" applyBorder="1" applyAlignment="1">
      <alignment vertical="top" wrapText="1"/>
    </xf>
  </cellXfs>
  <cellStyles count="9">
    <cellStyle name="Normal" xfId="0"/>
    <cellStyle name="Followed Hyperlink" xfId="15"/>
    <cellStyle name="Hyperlink" xfId="16"/>
    <cellStyle name="Normal_MALL MÅN UPPF 2003" xfId="17"/>
    <cellStyle name="Percent" xfId="18"/>
    <cellStyle name="Comma" xfId="19"/>
    <cellStyle name="Comma [0]"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6</xdr:col>
      <xdr:colOff>609600</xdr:colOff>
      <xdr:row>1</xdr:row>
      <xdr:rowOff>0</xdr:rowOff>
    </xdr:to>
    <xdr:sp>
      <xdr:nvSpPr>
        <xdr:cNvPr id="1" name="Rectangle 1"/>
        <xdr:cNvSpPr>
          <a:spLocks/>
        </xdr:cNvSpPr>
      </xdr:nvSpPr>
      <xdr:spPr>
        <a:xfrm>
          <a:off x="9525" y="0"/>
          <a:ext cx="5781675" cy="266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5"/>
  <sheetViews>
    <sheetView tabSelected="1" workbookViewId="0" topLeftCell="A1">
      <selection activeCell="I13" sqref="I13"/>
    </sheetView>
  </sheetViews>
  <sheetFormatPr defaultColWidth="9.140625" defaultRowHeight="12.75"/>
  <cols>
    <col min="1" max="1" width="20.140625" style="1" customWidth="1"/>
    <col min="2" max="2" width="12.140625" style="1" customWidth="1"/>
    <col min="3" max="3" width="11.28125" style="1" customWidth="1"/>
    <col min="4" max="4" width="10.57421875" style="1" customWidth="1"/>
    <col min="5" max="5" width="11.8515625" style="1" customWidth="1"/>
    <col min="6" max="6" width="11.7109375" style="1" customWidth="1"/>
    <col min="7" max="7" width="9.28125" style="1" customWidth="1"/>
  </cols>
  <sheetData>
    <row r="1" spans="1:7" ht="21">
      <c r="A1" s="33" t="s">
        <v>12</v>
      </c>
      <c r="B1" s="33"/>
      <c r="C1" s="33"/>
      <c r="D1" s="33"/>
      <c r="E1" s="33"/>
      <c r="F1" s="33"/>
      <c r="G1" s="33"/>
    </row>
    <row r="2" ht="16.5" thickBot="1"/>
    <row r="3" spans="1:7" ht="15.75">
      <c r="A3" s="2" t="s">
        <v>7</v>
      </c>
      <c r="B3" s="3" t="s">
        <v>0</v>
      </c>
      <c r="C3" s="4" t="s">
        <v>1</v>
      </c>
      <c r="D3" s="5" t="s">
        <v>2</v>
      </c>
      <c r="E3" s="4" t="s">
        <v>0</v>
      </c>
      <c r="F3" s="4" t="s">
        <v>3</v>
      </c>
      <c r="G3" s="6" t="s">
        <v>2</v>
      </c>
    </row>
    <row r="4" spans="1:7" ht="15.75">
      <c r="A4" s="7"/>
      <c r="B4" s="8" t="s">
        <v>18</v>
      </c>
      <c r="C4" s="9" t="str">
        <f>B4</f>
        <v>jan-nov</v>
      </c>
      <c r="D4" s="10" t="str">
        <f>B4</f>
        <v>jan-nov</v>
      </c>
      <c r="E4" s="9">
        <v>2010</v>
      </c>
      <c r="F4" s="9">
        <f>E4</f>
        <v>2010</v>
      </c>
      <c r="G4" s="11">
        <f>E4</f>
        <v>2010</v>
      </c>
    </row>
    <row r="5" spans="1:7" ht="15.75">
      <c r="A5" s="12" t="s">
        <v>4</v>
      </c>
      <c r="B5" s="13">
        <f>SUM(B28+B34+B40+B46+B52)</f>
        <v>791254.8645833335</v>
      </c>
      <c r="C5" s="14">
        <f>SUM(C28+C34+C40+C46+C52)</f>
        <v>787003.626</v>
      </c>
      <c r="D5" s="15">
        <f>SUM(B5-C5)</f>
        <v>4251.238583333441</v>
      </c>
      <c r="E5" s="14">
        <f>SUM(E28+E34+E40+E46+E52)</f>
        <v>863187.1250000001</v>
      </c>
      <c r="F5" s="14">
        <f>SUM(F28+F34+F40+F46+F52)</f>
        <v>880992</v>
      </c>
      <c r="G5" s="16">
        <f>SUM(E5-F5)</f>
        <v>-17804.874999999884</v>
      </c>
    </row>
    <row r="6" spans="1:7" ht="15.75">
      <c r="A6" s="12" t="s">
        <v>5</v>
      </c>
      <c r="B6" s="13">
        <f>SUM(B29+B35+B41+B47+B53)</f>
        <v>70093.74441666667</v>
      </c>
      <c r="C6" s="14">
        <f>SUM(C29+C35+C41+C47+C53)</f>
        <v>80367.44699999999</v>
      </c>
      <c r="D6" s="15">
        <f>SUM(C6-B6)</f>
        <v>10273.702583333317</v>
      </c>
      <c r="E6" s="14">
        <f>SUM(E29+E35+E41+E47+E53)</f>
        <v>76465.903</v>
      </c>
      <c r="F6" s="14">
        <f>SUM(F29+F35+F41+F47+F53)</f>
        <v>87715</v>
      </c>
      <c r="G6" s="16">
        <f>SUM(F6-E6)</f>
        <v>11249.096999999994</v>
      </c>
    </row>
    <row r="7" spans="1:7" ht="16.5" thickBot="1">
      <c r="A7" s="12" t="s">
        <v>6</v>
      </c>
      <c r="B7" s="17">
        <f>B5-B6</f>
        <v>721161.1201666668</v>
      </c>
      <c r="C7" s="18">
        <f>C5-C6</f>
        <v>706636.179</v>
      </c>
      <c r="D7" s="19">
        <f>SUM(D5:D6)</f>
        <v>14524.941166666758</v>
      </c>
      <c r="E7" s="18">
        <f>E5-E6</f>
        <v>786721.2220000001</v>
      </c>
      <c r="F7" s="18">
        <f>F5-F6</f>
        <v>793277</v>
      </c>
      <c r="G7" s="20">
        <f>SUM(G5:G6)</f>
        <v>-6555.777999999889</v>
      </c>
    </row>
    <row r="8" spans="1:7" ht="15.75">
      <c r="A8" s="21"/>
      <c r="B8" s="22"/>
      <c r="C8" s="22"/>
      <c r="D8" s="22"/>
      <c r="E8" s="22"/>
      <c r="F8" s="22"/>
      <c r="G8" s="22"/>
    </row>
    <row r="9" spans="1:7" ht="15.75">
      <c r="A9" s="21"/>
      <c r="B9" s="22"/>
      <c r="D9" s="22"/>
      <c r="E9" s="22"/>
      <c r="F9" s="22"/>
      <c r="G9" s="22"/>
    </row>
    <row r="10" spans="1:7" ht="15.75">
      <c r="A10" s="23" t="s">
        <v>8</v>
      </c>
      <c r="B10" s="24"/>
      <c r="C10" s="25"/>
      <c r="D10" s="24"/>
      <c r="E10" s="24"/>
      <c r="F10" s="24"/>
      <c r="G10" s="26"/>
    </row>
    <row r="11" spans="1:7" ht="108" customHeight="1">
      <c r="A11" s="30" t="s">
        <v>19</v>
      </c>
      <c r="B11" s="31"/>
      <c r="C11" s="31"/>
      <c r="D11" s="31"/>
      <c r="E11" s="31"/>
      <c r="F11" s="31"/>
      <c r="G11" s="32"/>
    </row>
    <row r="13" spans="1:7" ht="15.75">
      <c r="A13" s="23" t="s">
        <v>9</v>
      </c>
      <c r="B13" s="24"/>
      <c r="C13" s="24"/>
      <c r="D13" s="24"/>
      <c r="E13" s="24"/>
      <c r="F13" s="24"/>
      <c r="G13" s="26"/>
    </row>
    <row r="14" spans="1:7" ht="166.5" customHeight="1">
      <c r="A14" s="34" t="s">
        <v>22</v>
      </c>
      <c r="B14" s="35"/>
      <c r="C14" s="35"/>
      <c r="D14" s="35"/>
      <c r="E14" s="35"/>
      <c r="F14" s="35"/>
      <c r="G14" s="36"/>
    </row>
    <row r="15" spans="1:7" ht="50.25" customHeight="1">
      <c r="A15" s="34" t="s">
        <v>21</v>
      </c>
      <c r="B15" s="35"/>
      <c r="C15" s="35"/>
      <c r="D15" s="35"/>
      <c r="E15" s="35"/>
      <c r="F15" s="35"/>
      <c r="G15" s="36"/>
    </row>
    <row r="16" spans="1:7" ht="46.5" customHeight="1">
      <c r="A16" s="34" t="s">
        <v>20</v>
      </c>
      <c r="B16" s="35"/>
      <c r="C16" s="35"/>
      <c r="D16" s="35"/>
      <c r="E16" s="35"/>
      <c r="F16" s="35"/>
      <c r="G16" s="36"/>
    </row>
    <row r="17" spans="1:7" ht="35.25" customHeight="1">
      <c r="A17" s="34"/>
      <c r="B17" s="35"/>
      <c r="C17" s="35"/>
      <c r="D17" s="35"/>
      <c r="E17" s="35"/>
      <c r="F17" s="35"/>
      <c r="G17" s="36"/>
    </row>
    <row r="18" spans="1:7" ht="15.75">
      <c r="A18" s="23" t="s">
        <v>10</v>
      </c>
      <c r="B18" s="24"/>
      <c r="C18" s="24"/>
      <c r="D18" s="24"/>
      <c r="E18" s="24"/>
      <c r="F18" s="24"/>
      <c r="G18" s="26"/>
    </row>
    <row r="19" spans="1:7" ht="33" customHeight="1">
      <c r="A19" s="30"/>
      <c r="B19" s="31"/>
      <c r="C19" s="31"/>
      <c r="D19" s="31"/>
      <c r="E19" s="31"/>
      <c r="F19" s="31"/>
      <c r="G19" s="32"/>
    </row>
    <row r="21" spans="1:7" ht="15.75">
      <c r="A21" s="23" t="s">
        <v>11</v>
      </c>
      <c r="B21" s="24"/>
      <c r="C21" s="24"/>
      <c r="D21" s="24"/>
      <c r="E21" s="24"/>
      <c r="F21" s="24"/>
      <c r="G21" s="26"/>
    </row>
    <row r="22" spans="1:7" ht="12.75">
      <c r="A22" s="30"/>
      <c r="B22" s="31"/>
      <c r="C22" s="31"/>
      <c r="D22" s="31"/>
      <c r="E22" s="31"/>
      <c r="F22" s="31"/>
      <c r="G22" s="32"/>
    </row>
    <row r="23" ht="15.75">
      <c r="A23" s="28">
        <v>11</v>
      </c>
    </row>
    <row r="25" ht="16.5" thickBot="1">
      <c r="I25" s="29"/>
    </row>
    <row r="26" spans="1:7" ht="15.75">
      <c r="A26" s="12" t="s">
        <v>13</v>
      </c>
      <c r="B26" s="3" t="s">
        <v>0</v>
      </c>
      <c r="C26" s="4" t="s">
        <v>1</v>
      </c>
      <c r="D26" s="5" t="s">
        <v>2</v>
      </c>
      <c r="E26" s="4" t="s">
        <v>0</v>
      </c>
      <c r="F26" s="4" t="s">
        <v>3</v>
      </c>
      <c r="G26" s="6" t="s">
        <v>2</v>
      </c>
    </row>
    <row r="27" spans="1:10" ht="15.75">
      <c r="A27" s="27"/>
      <c r="B27" s="8" t="str">
        <f>+B4</f>
        <v>jan-nov</v>
      </c>
      <c r="C27" s="9" t="str">
        <f>B27</f>
        <v>jan-nov</v>
      </c>
      <c r="D27" s="10" t="str">
        <f>B27</f>
        <v>jan-nov</v>
      </c>
      <c r="E27" s="9">
        <v>2010</v>
      </c>
      <c r="F27" s="9">
        <f>E27</f>
        <v>2010</v>
      </c>
      <c r="G27" s="11">
        <f>E27</f>
        <v>2010</v>
      </c>
      <c r="J27" s="29"/>
    </row>
    <row r="28" spans="1:7" ht="15.75">
      <c r="A28" s="12" t="s">
        <v>4</v>
      </c>
      <c r="B28" s="13">
        <f>SUM(E28/12)*$A$23</f>
        <v>15800.8015</v>
      </c>
      <c r="C28" s="14">
        <v>15041.741</v>
      </c>
      <c r="D28" s="15">
        <f>SUM(B28-C28)</f>
        <v>759.0604999999996</v>
      </c>
      <c r="E28" s="14">
        <v>17237.238</v>
      </c>
      <c r="F28" s="14">
        <v>17661</v>
      </c>
      <c r="G28" s="16">
        <f>SUM(E28-F28)</f>
        <v>-423.7619999999988</v>
      </c>
    </row>
    <row r="29" spans="1:7" ht="15.75">
      <c r="A29" s="12" t="s">
        <v>5</v>
      </c>
      <c r="B29" s="13">
        <f>SUM(E29/12)*$A$23</f>
        <v>27.5</v>
      </c>
      <c r="C29" s="14">
        <v>954.155</v>
      </c>
      <c r="D29" s="15">
        <f>SUM(C29-B29)</f>
        <v>926.655</v>
      </c>
      <c r="E29" s="14">
        <v>30</v>
      </c>
      <c r="F29" s="14">
        <v>954</v>
      </c>
      <c r="G29" s="16">
        <f>SUM(F29-E29)</f>
        <v>924</v>
      </c>
    </row>
    <row r="30" spans="1:7" ht="16.5" thickBot="1">
      <c r="A30" s="12" t="s">
        <v>6</v>
      </c>
      <c r="B30" s="17">
        <f>B28-B29</f>
        <v>15773.3015</v>
      </c>
      <c r="C30" s="18">
        <f>C28-C29</f>
        <v>14087.586</v>
      </c>
      <c r="D30" s="19">
        <f>SUM(D28:D29)</f>
        <v>1685.7154999999996</v>
      </c>
      <c r="E30" s="18">
        <f>E28-E29</f>
        <v>17207.238</v>
      </c>
      <c r="F30" s="18">
        <f>F28-F29</f>
        <v>16707</v>
      </c>
      <c r="G30" s="20">
        <f>SUM(G28:G29)</f>
        <v>500.2380000000012</v>
      </c>
    </row>
    <row r="31" spans="1:7" ht="16.5" thickBot="1">
      <c r="A31" s="21"/>
      <c r="B31" s="22"/>
      <c r="C31" s="22"/>
      <c r="D31" s="22"/>
      <c r="E31" s="22"/>
      <c r="F31" s="22"/>
      <c r="G31" s="22"/>
    </row>
    <row r="32" spans="1:7" ht="15.75">
      <c r="A32" s="12" t="s">
        <v>14</v>
      </c>
      <c r="B32" s="3" t="s">
        <v>0</v>
      </c>
      <c r="C32" s="4" t="s">
        <v>1</v>
      </c>
      <c r="D32" s="5" t="s">
        <v>2</v>
      </c>
      <c r="E32" s="4" t="s">
        <v>0</v>
      </c>
      <c r="F32" s="4" t="s">
        <v>3</v>
      </c>
      <c r="G32" s="6" t="s">
        <v>2</v>
      </c>
    </row>
    <row r="33" spans="1:7" ht="15.75">
      <c r="A33" s="7"/>
      <c r="B33" s="8" t="str">
        <f>+B27</f>
        <v>jan-nov</v>
      </c>
      <c r="C33" s="9" t="str">
        <f>B33</f>
        <v>jan-nov</v>
      </c>
      <c r="D33" s="10" t="str">
        <f>B33</f>
        <v>jan-nov</v>
      </c>
      <c r="E33" s="9">
        <v>2010</v>
      </c>
      <c r="F33" s="9">
        <f>E33</f>
        <v>2010</v>
      </c>
      <c r="G33" s="11">
        <f>E33</f>
        <v>2010</v>
      </c>
    </row>
    <row r="34" spans="1:7" ht="15.75">
      <c r="A34" s="12" t="s">
        <v>4</v>
      </c>
      <c r="B34" s="13">
        <f>SUM(E34/12)*$A$23</f>
        <v>263951.9135</v>
      </c>
      <c r="C34" s="14">
        <v>256171.699</v>
      </c>
      <c r="D34" s="15">
        <f>SUM(B34-C34)</f>
        <v>7780.214500000031</v>
      </c>
      <c r="E34" s="14">
        <v>287947.542</v>
      </c>
      <c r="F34" s="14">
        <v>284396</v>
      </c>
      <c r="G34" s="16">
        <f>SUM(E34-F34)</f>
        <v>3551.542000000016</v>
      </c>
    </row>
    <row r="35" spans="1:7" ht="15.75">
      <c r="A35" s="12" t="s">
        <v>5</v>
      </c>
      <c r="B35" s="13">
        <f>SUM(E35/12)*$A$23</f>
        <v>32390.642166666665</v>
      </c>
      <c r="C35" s="14">
        <v>33958.31</v>
      </c>
      <c r="D35" s="15">
        <f>SUM(C35-B35)</f>
        <v>1567.667833333333</v>
      </c>
      <c r="E35" s="14">
        <v>35335.246</v>
      </c>
      <c r="F35" s="14">
        <v>37235</v>
      </c>
      <c r="G35" s="16">
        <f>SUM(F35-E35)</f>
        <v>1899.7540000000008</v>
      </c>
    </row>
    <row r="36" spans="1:7" ht="16.5" thickBot="1">
      <c r="A36" s="12" t="s">
        <v>6</v>
      </c>
      <c r="B36" s="17">
        <f>B34-B35</f>
        <v>231561.27133333337</v>
      </c>
      <c r="C36" s="18">
        <f>C34-C35</f>
        <v>222213.389</v>
      </c>
      <c r="D36" s="19">
        <f>SUM(D34:D35)</f>
        <v>9347.882333333364</v>
      </c>
      <c r="E36" s="18">
        <f>E34-E35</f>
        <v>252612.29600000003</v>
      </c>
      <c r="F36" s="18">
        <f>F34-F35</f>
        <v>247161</v>
      </c>
      <c r="G36" s="20">
        <f>SUM(G34:G35)</f>
        <v>5451.296000000017</v>
      </c>
    </row>
    <row r="37" spans="1:7" ht="16.5" thickBot="1">
      <c r="A37" s="21"/>
      <c r="B37" s="22"/>
      <c r="C37" s="22"/>
      <c r="D37" s="22"/>
      <c r="E37" s="22"/>
      <c r="F37" s="22"/>
      <c r="G37" s="22"/>
    </row>
    <row r="38" spans="1:7" ht="15.75">
      <c r="A38" s="12" t="s">
        <v>15</v>
      </c>
      <c r="B38" s="3" t="s">
        <v>0</v>
      </c>
      <c r="C38" s="4" t="s">
        <v>1</v>
      </c>
      <c r="D38" s="5" t="s">
        <v>2</v>
      </c>
      <c r="E38" s="4" t="s">
        <v>0</v>
      </c>
      <c r="F38" s="4" t="s">
        <v>3</v>
      </c>
      <c r="G38" s="6" t="s">
        <v>2</v>
      </c>
    </row>
    <row r="39" spans="1:7" ht="15.75">
      <c r="A39" s="7"/>
      <c r="B39" s="8" t="str">
        <f>+B27</f>
        <v>jan-nov</v>
      </c>
      <c r="C39" s="9" t="str">
        <f>B39</f>
        <v>jan-nov</v>
      </c>
      <c r="D39" s="10" t="str">
        <f>B39</f>
        <v>jan-nov</v>
      </c>
      <c r="E39" s="9">
        <v>2010</v>
      </c>
      <c r="F39" s="9">
        <f>E39</f>
        <v>2010</v>
      </c>
      <c r="G39" s="11">
        <f>E39</f>
        <v>2010</v>
      </c>
    </row>
    <row r="40" spans="1:7" ht="15.75">
      <c r="A40" s="12" t="s">
        <v>4</v>
      </c>
      <c r="B40" s="13">
        <f>SUM(E40/12)*$A$23</f>
        <v>480628.87400000007</v>
      </c>
      <c r="C40" s="14">
        <v>485498.502</v>
      </c>
      <c r="D40" s="15">
        <f>SUM(B40-C40)</f>
        <v>-4869.62799999991</v>
      </c>
      <c r="E40" s="14">
        <f>521322.408+3000</f>
        <v>524322.408</v>
      </c>
      <c r="F40" s="14">
        <v>546016</v>
      </c>
      <c r="G40" s="16">
        <f>SUM(E40-F40)</f>
        <v>-21693.591999999946</v>
      </c>
    </row>
    <row r="41" spans="1:7" ht="15.75">
      <c r="A41" s="12" t="s">
        <v>5</v>
      </c>
      <c r="B41" s="13">
        <f>SUM(E41/12)*$A$23</f>
        <v>33615.37575000001</v>
      </c>
      <c r="C41" s="14">
        <v>39350.997</v>
      </c>
      <c r="D41" s="15">
        <f>SUM(C41-B41)</f>
        <v>5735.6212499999965</v>
      </c>
      <c r="E41" s="14">
        <v>36671.319</v>
      </c>
      <c r="F41" s="14">
        <v>42971</v>
      </c>
      <c r="G41" s="16">
        <f>SUM(F41-E41)</f>
        <v>6299.680999999997</v>
      </c>
    </row>
    <row r="42" spans="1:9" ht="16.5" thickBot="1">
      <c r="A42" s="12" t="s">
        <v>6</v>
      </c>
      <c r="B42" s="17">
        <f>B40-B41</f>
        <v>447013.49825000006</v>
      </c>
      <c r="C42" s="18">
        <f>C40-C41</f>
        <v>446147.505</v>
      </c>
      <c r="D42" s="19">
        <f>SUM(D40:D41)</f>
        <v>865.9932500000868</v>
      </c>
      <c r="E42" s="18">
        <f>E40-E41</f>
        <v>487651.08900000004</v>
      </c>
      <c r="F42" s="18">
        <f>F40-F41</f>
        <v>503045</v>
      </c>
      <c r="G42" s="20">
        <f>SUM(G40:G41)</f>
        <v>-15393.91099999995</v>
      </c>
      <c r="I42" s="29"/>
    </row>
    <row r="43" spans="1:7" ht="16.5" thickBot="1">
      <c r="A43" s="21"/>
      <c r="B43" s="22"/>
      <c r="C43" s="22"/>
      <c r="D43" s="22"/>
      <c r="E43" s="22"/>
      <c r="F43" s="22"/>
      <c r="G43" s="22"/>
    </row>
    <row r="44" spans="1:7" ht="15.75">
      <c r="A44" s="12" t="s">
        <v>16</v>
      </c>
      <c r="B44" s="3" t="s">
        <v>0</v>
      </c>
      <c r="C44" s="4" t="s">
        <v>1</v>
      </c>
      <c r="D44" s="5" t="s">
        <v>2</v>
      </c>
      <c r="E44" s="4" t="s">
        <v>0</v>
      </c>
      <c r="F44" s="4" t="s">
        <v>3</v>
      </c>
      <c r="G44" s="6" t="s">
        <v>2</v>
      </c>
    </row>
    <row r="45" spans="1:7" ht="15.75">
      <c r="A45" s="7"/>
      <c r="B45" s="8" t="str">
        <f>+B27</f>
        <v>jan-nov</v>
      </c>
      <c r="C45" s="9" t="str">
        <f>B45</f>
        <v>jan-nov</v>
      </c>
      <c r="D45" s="10" t="str">
        <f>B45</f>
        <v>jan-nov</v>
      </c>
      <c r="E45" s="9">
        <v>2010</v>
      </c>
      <c r="F45" s="9">
        <f>E45</f>
        <v>2010</v>
      </c>
      <c r="G45" s="11">
        <f>E45</f>
        <v>2010</v>
      </c>
    </row>
    <row r="46" spans="1:7" ht="15.75">
      <c r="A46" s="12" t="s">
        <v>4</v>
      </c>
      <c r="B46" s="13">
        <f>SUM(E46/12)*$A$23</f>
        <v>21176.914</v>
      </c>
      <c r="C46" s="14">
        <v>20364.649</v>
      </c>
      <c r="D46" s="15">
        <f>SUM(B46-C46)</f>
        <v>812.2649999999994</v>
      </c>
      <c r="E46" s="14">
        <v>23102.088</v>
      </c>
      <c r="F46" s="14">
        <v>22202</v>
      </c>
      <c r="G46" s="16">
        <f>SUM(E46-F46)</f>
        <v>900.0879999999997</v>
      </c>
    </row>
    <row r="47" spans="1:7" ht="15.75">
      <c r="A47" s="12" t="s">
        <v>5</v>
      </c>
      <c r="B47" s="13">
        <f>SUM(E47/12)*$A$23</f>
        <v>1363.307</v>
      </c>
      <c r="C47" s="14">
        <v>2932.055</v>
      </c>
      <c r="D47" s="15">
        <f>SUM(C47-B47)</f>
        <v>1568.7479999999998</v>
      </c>
      <c r="E47" s="14">
        <v>1487.244</v>
      </c>
      <c r="F47" s="14">
        <v>3303</v>
      </c>
      <c r="G47" s="16">
        <f>SUM(F47-E47)</f>
        <v>1815.756</v>
      </c>
    </row>
    <row r="48" spans="1:9" ht="16.5" thickBot="1">
      <c r="A48" s="12" t="s">
        <v>6</v>
      </c>
      <c r="B48" s="17">
        <f>B46-B47</f>
        <v>19813.607</v>
      </c>
      <c r="C48" s="18">
        <f>C46-C47</f>
        <v>17432.594</v>
      </c>
      <c r="D48" s="19">
        <f>SUM(D46:D47)</f>
        <v>2381.012999999999</v>
      </c>
      <c r="E48" s="18">
        <f>E46-E47</f>
        <v>21614.844</v>
      </c>
      <c r="F48" s="18">
        <f>F46-F47</f>
        <v>18899</v>
      </c>
      <c r="G48" s="20">
        <f>SUM(G46:G47)</f>
        <v>2715.844</v>
      </c>
      <c r="I48" s="29"/>
    </row>
    <row r="49" spans="1:7" ht="16.5" thickBot="1">
      <c r="A49" s="21"/>
      <c r="B49" s="22"/>
      <c r="C49" s="22"/>
      <c r="D49" s="22"/>
      <c r="E49" s="22"/>
      <c r="F49" s="22"/>
      <c r="G49" s="22"/>
    </row>
    <row r="50" spans="1:7" ht="15.75">
      <c r="A50" s="12" t="s">
        <v>17</v>
      </c>
      <c r="B50" s="3" t="s">
        <v>0</v>
      </c>
      <c r="C50" s="4" t="s">
        <v>1</v>
      </c>
      <c r="D50" s="5" t="s">
        <v>2</v>
      </c>
      <c r="E50" s="4" t="s">
        <v>0</v>
      </c>
      <c r="F50" s="4" t="s">
        <v>3</v>
      </c>
      <c r="G50" s="6" t="s">
        <v>2</v>
      </c>
    </row>
    <row r="51" spans="1:7" ht="15.75">
      <c r="A51" s="7"/>
      <c r="B51" s="8" t="str">
        <f>+B27</f>
        <v>jan-nov</v>
      </c>
      <c r="C51" s="9" t="str">
        <f>B51</f>
        <v>jan-nov</v>
      </c>
      <c r="D51" s="10" t="str">
        <f>B51</f>
        <v>jan-nov</v>
      </c>
      <c r="E51" s="9">
        <v>2010</v>
      </c>
      <c r="F51" s="9">
        <f>E51</f>
        <v>2010</v>
      </c>
      <c r="G51" s="11">
        <f>E51</f>
        <v>2010</v>
      </c>
    </row>
    <row r="52" spans="1:7" ht="15.75">
      <c r="A52" s="12" t="s">
        <v>4</v>
      </c>
      <c r="B52" s="13">
        <f>SUM(E52/12)*$A$23</f>
        <v>9696.361583333333</v>
      </c>
      <c r="C52" s="14">
        <v>9927.035</v>
      </c>
      <c r="D52" s="15">
        <f>SUM(B52-C52)</f>
        <v>-230.67341666666653</v>
      </c>
      <c r="E52" s="14">
        <v>10577.849</v>
      </c>
      <c r="F52" s="14">
        <v>10717</v>
      </c>
      <c r="G52" s="16">
        <f>SUM(E52-F52)</f>
        <v>-139.15099999999984</v>
      </c>
    </row>
    <row r="53" spans="1:7" ht="15.75">
      <c r="A53" s="12" t="s">
        <v>5</v>
      </c>
      <c r="B53" s="13">
        <f>SUM(E53/12)*$A$23</f>
        <v>2696.9195</v>
      </c>
      <c r="C53" s="14">
        <v>3171.93</v>
      </c>
      <c r="D53" s="15">
        <f>SUM(C53-B53)</f>
        <v>475.01049999999987</v>
      </c>
      <c r="E53" s="14">
        <v>2942.094</v>
      </c>
      <c r="F53" s="14">
        <v>3252</v>
      </c>
      <c r="G53" s="16">
        <f>SUM(F53-E53)</f>
        <v>309.90599999999995</v>
      </c>
    </row>
    <row r="54" spans="1:7" ht="16.5" thickBot="1">
      <c r="A54" s="12" t="s">
        <v>6</v>
      </c>
      <c r="B54" s="17">
        <f>B52-B53</f>
        <v>6999.442083333333</v>
      </c>
      <c r="C54" s="18">
        <f>C52-C53</f>
        <v>6755.105</v>
      </c>
      <c r="D54" s="19">
        <f>SUM(D52:D53)</f>
        <v>244.33708333333334</v>
      </c>
      <c r="E54" s="18">
        <f>E52-E53</f>
        <v>7635.755</v>
      </c>
      <c r="F54" s="18">
        <f>F52-F53</f>
        <v>7465</v>
      </c>
      <c r="G54" s="20">
        <f>SUM(G52:G53)</f>
        <v>170.7550000000001</v>
      </c>
    </row>
    <row r="55" spans="1:7" ht="15.75">
      <c r="A55" s="21"/>
      <c r="B55" s="22"/>
      <c r="C55" s="22"/>
      <c r="D55" s="22"/>
      <c r="E55" s="22"/>
      <c r="F55" s="22"/>
      <c r="G55" s="22"/>
    </row>
  </sheetData>
  <mergeCells count="8">
    <mergeCell ref="A22:G22"/>
    <mergeCell ref="A1:G1"/>
    <mergeCell ref="A11:G11"/>
    <mergeCell ref="A14:G14"/>
    <mergeCell ref="A19:G19"/>
    <mergeCell ref="A16:G16"/>
    <mergeCell ref="A17:G17"/>
    <mergeCell ref="A15:G15"/>
  </mergeCells>
  <printOptions/>
  <pageMargins left="0.75" right="0.75" top="1" bottom="1" header="0.5" footer="0.5"/>
  <pageSetup horizontalDpi="600" verticalDpi="600" orientation="portrait" paperSize="9" r:id="rId2"/>
  <rowBreaks count="1" manualBreakCount="1">
    <brk id="2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Tyresö Kommun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ANDELF</dc:creator>
  <cp:keywords/>
  <dc:description/>
  <cp:lastModifiedBy>AlHo1114</cp:lastModifiedBy>
  <cp:lastPrinted>2010-12-10T15:27:00Z</cp:lastPrinted>
  <dcterms:created xsi:type="dcterms:W3CDTF">2003-05-02T11:12:12Z</dcterms:created>
  <dcterms:modified xsi:type="dcterms:W3CDTF">2010-12-13T12:35:43Z</dcterms:modified>
  <cp:category/>
  <cp:version/>
  <cp:contentType/>
  <cp:contentStatus/>
</cp:coreProperties>
</file>